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AD4779ED-DF44-4D77-8C29-B88264F1D74F}" xr6:coauthVersionLast="47" xr6:coauthVersionMax="47" xr10:uidLastSave="{00000000-0000-0000-0000-000000000000}"/>
  <bookViews>
    <workbookView xWindow="-108" yWindow="-108" windowWidth="23256" windowHeight="12456" xr2:uid="{88E763B7-D162-4924-B6A1-77CC215ADBE5}"/>
  </bookViews>
  <sheets>
    <sheet name="Cover" sheetId="2" r:id="rId1"/>
    <sheet name="TRAFİK" sheetId="1" r:id="rId2"/>
    <sheet name="KARBON EMİSYONU" sheetId="4" r:id="rId3"/>
  </sheets>
  <externalReferences>
    <externalReference r:id="rId4"/>
    <externalReference r:id="rId5"/>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21" i="1" l="1"/>
  <c r="BV20" i="1"/>
  <c r="BV19" i="1"/>
  <c r="BV18" i="1"/>
  <c r="BV17" i="1"/>
  <c r="BV16" i="1"/>
  <c r="BV15" i="1"/>
  <c r="BV14" i="1"/>
  <c r="BV13" i="1"/>
  <c r="BV12" i="1"/>
  <c r="BV11" i="1"/>
  <c r="BV10" i="1"/>
  <c r="BV9" i="1"/>
  <c r="BV8" i="1"/>
  <c r="BV7" i="1"/>
  <c r="BV6" i="1"/>
  <c r="BV5" i="1"/>
  <c r="BV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25" i="1"/>
  <c r="AY2" i="1"/>
  <c r="AY24" i="1"/>
  <c r="AS25" i="1"/>
  <c r="AO43" i="1"/>
  <c r="AO42" i="1"/>
  <c r="AO41" i="1"/>
  <c r="AO40" i="1"/>
  <c r="AO39" i="1"/>
  <c r="AO38" i="1"/>
  <c r="AO37" i="1"/>
  <c r="AO36" i="1"/>
  <c r="AO35" i="1"/>
  <c r="AO34" i="1"/>
  <c r="AO33" i="1"/>
  <c r="AO32" i="1"/>
  <c r="AO31" i="1"/>
  <c r="AO30" i="1"/>
  <c r="AO29" i="1"/>
  <c r="AO28" i="1"/>
  <c r="AO27" i="1"/>
  <c r="AO26" i="1"/>
  <c r="AO21" i="1"/>
  <c r="AO20" i="1"/>
  <c r="AO19" i="1"/>
  <c r="AO18" i="1"/>
  <c r="AO17" i="1"/>
  <c r="AO16" i="1"/>
  <c r="AO15" i="1"/>
  <c r="AO14" i="1"/>
  <c r="AO13" i="1"/>
  <c r="AO12" i="1"/>
  <c r="AO11" i="1"/>
  <c r="AO10" i="1"/>
  <c r="AO9" i="1"/>
  <c r="AO8" i="1"/>
  <c r="AO7" i="1"/>
  <c r="AO6" i="1"/>
  <c r="AO5" i="1"/>
  <c r="AO4" i="1"/>
</calcChain>
</file>

<file path=xl/sharedStrings.xml><?xml version="1.0" encoding="utf-8"?>
<sst xmlns="http://schemas.openxmlformats.org/spreadsheetml/2006/main" count="273" uniqueCount="39">
  <si>
    <t>AYLIK</t>
  </si>
  <si>
    <t>Toplam</t>
  </si>
  <si>
    <t>İç Hat</t>
  </si>
  <si>
    <t>Dış Hat</t>
  </si>
  <si>
    <t>KÜMÜLATİF</t>
  </si>
  <si>
    <t>Ocak</t>
  </si>
  <si>
    <t>Şubat</t>
  </si>
  <si>
    <t>Mart</t>
  </si>
  <si>
    <t>Nisan</t>
  </si>
  <si>
    <t>Mayıs</t>
  </si>
  <si>
    <t>Haziran</t>
  </si>
  <si>
    <t>Temmuz</t>
  </si>
  <si>
    <t>Ağustos</t>
  </si>
  <si>
    <t>Eylül</t>
  </si>
  <si>
    <t>Ekim</t>
  </si>
  <si>
    <t>Kasım</t>
  </si>
  <si>
    <t>Aralık</t>
  </si>
  <si>
    <t>Misafir sayısı, mn</t>
  </si>
  <si>
    <t>Konma</t>
  </si>
  <si>
    <t>Koltuk sayısı, mn</t>
  </si>
  <si>
    <t>Doluluk Oranı</t>
  </si>
  <si>
    <t>ASK (mln km)</t>
  </si>
  <si>
    <t>Konma başına Misafir</t>
  </si>
  <si>
    <t>ir@flypgs.com</t>
  </si>
  <si>
    <t>www.pegasusinvestorrelations.com</t>
  </si>
  <si>
    <t>+90 216 560 75 42</t>
  </si>
  <si>
    <t>Karbon Emisyonu İstatistikleri</t>
  </si>
  <si>
    <t>CO2 gram/RPK</t>
  </si>
  <si>
    <t>CO2 gram/ASK</t>
  </si>
  <si>
    <t>12 ay</t>
  </si>
  <si>
    <t>RPK (Revenue Passenger Kilometer): Ücretli Yolcu Kilometre</t>
  </si>
  <si>
    <t>ASK (Available Seat Kilometer): Arzedilen Koltuk Kilometre</t>
  </si>
  <si>
    <t>Trafik Verileri 2019-2024</t>
  </si>
  <si>
    <t>kümülatif</t>
  </si>
  <si>
    <t>Karbon Emisyonu İstatistiklerinde (grCO2/RPK) jet yakıtı emisyon katsayısı baz yıl ve tüm raporlanan dönemler için 3,16 olarak kullanılmıştır. 
2024 Ocak ayı itibariyle 3,16 emisyon faktörüne geçiş gerçekleştirilmiş ve bu değere göre geçmiş yıllara ait aylık emisyon değerleri güncellenerek paylaşılmıştır.</t>
  </si>
  <si>
    <t xml:space="preserve"> yıllık % değişim</t>
  </si>
  <si>
    <t>p</t>
  </si>
  <si>
    <t>2024 Ekim</t>
  </si>
  <si>
    <t>2024 Oca-Eki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</si>
</sst>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0.000000"/>
    <numFmt numFmtId="167" formatCode="0.0"/>
    <numFmt numFmtId="168" formatCode="_(* #,##0.00_);_(* \(#,##0.00\);_(* &quot;-&quot;??_);_(@_)"/>
  </numFmts>
  <fonts count="18"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8"/>
      <name val="Calibri"/>
      <family val="2"/>
      <charset val="162"/>
      <scheme val="minor"/>
    </font>
    <font>
      <sz val="10"/>
      <color theme="1"/>
      <name val="Arial"/>
      <family val="2"/>
      <charset val="162"/>
    </font>
    <font>
      <i/>
      <sz val="8"/>
      <color theme="1"/>
      <name val="Calibri"/>
      <family val="2"/>
      <charset val="162"/>
      <scheme val="minor"/>
    </font>
    <font>
      <sz val="9"/>
      <color theme="1"/>
      <name val="Calibri"/>
      <family val="2"/>
      <charset val="162"/>
      <scheme val="minor"/>
    </font>
    <font>
      <sz val="10"/>
      <name val="Arial"/>
      <family val="2"/>
      <charset val="162"/>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8">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34998626667073579"/>
      </right>
      <top style="thin">
        <color theme="0" tint="-0.34998626667073579"/>
      </top>
      <bottom style="thick">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7" fillId="0" borderId="0"/>
    <xf numFmtId="9" fontId="17" fillId="0" borderId="0" applyFont="0" applyFill="0" applyBorder="0" applyAlignment="0" applyProtection="0"/>
    <xf numFmtId="168" fontId="17" fillId="0" borderId="0" applyFont="0" applyFill="0" applyBorder="0" applyAlignment="0" applyProtection="0"/>
  </cellStyleXfs>
  <cellXfs count="187">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4" fontId="2" fillId="0" borderId="14" xfId="1" applyNumberFormat="1" applyFont="1" applyBorder="1" applyAlignment="1">
      <alignment horizontal="center"/>
    </xf>
    <xf numFmtId="164" fontId="2" fillId="0" borderId="13" xfId="1" applyNumberFormat="1" applyFont="1" applyBorder="1" applyAlignment="1">
      <alignment horizontal="center"/>
    </xf>
    <xf numFmtId="164" fontId="4" fillId="0" borderId="13" xfId="1" applyNumberFormat="1" applyFont="1" applyBorder="1" applyAlignment="1">
      <alignment horizontal="center"/>
    </xf>
    <xf numFmtId="164" fontId="4" fillId="0" borderId="15" xfId="1" applyNumberFormat="1" applyFont="1" applyBorder="1" applyAlignment="1">
      <alignment horizontal="center"/>
    </xf>
    <xf numFmtId="164" fontId="5" fillId="0" borderId="16" xfId="1" applyNumberFormat="1" applyFont="1" applyBorder="1" applyAlignment="1">
      <alignment horizontal="center"/>
    </xf>
    <xf numFmtId="164"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5" fontId="4" fillId="0" borderId="19" xfId="0" applyNumberFormat="1" applyFont="1" applyBorder="1" applyAlignment="1">
      <alignment horizontal="center"/>
    </xf>
    <xf numFmtId="4" fontId="6" fillId="0" borderId="14" xfId="0" applyNumberFormat="1" applyFont="1" applyBorder="1" applyAlignment="1">
      <alignment horizontal="center"/>
    </xf>
    <xf numFmtId="164" fontId="2" fillId="0" borderId="17" xfId="1" applyNumberFormat="1" applyFont="1" applyBorder="1" applyAlignment="1">
      <alignment horizontal="center"/>
    </xf>
    <xf numFmtId="164"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6"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4"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4" fontId="2" fillId="4" borderId="17" xfId="1" applyNumberFormat="1" applyFont="1" applyFill="1" applyBorder="1" applyAlignment="1">
      <alignment horizontal="center"/>
    </xf>
    <xf numFmtId="164" fontId="2" fillId="4" borderId="15" xfId="1" applyNumberFormat="1" applyFont="1" applyFill="1" applyBorder="1" applyAlignment="1">
      <alignment horizontal="center"/>
    </xf>
    <xf numFmtId="0" fontId="0" fillId="0" borderId="47" xfId="0" applyBorder="1"/>
    <xf numFmtId="3" fontId="0" fillId="0" borderId="4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49" xfId="0" applyNumberFormat="1" applyBorder="1" applyAlignment="1">
      <alignment horizontal="center"/>
    </xf>
    <xf numFmtId="3" fontId="0" fillId="0" borderId="50" xfId="0" applyNumberFormat="1" applyBorder="1" applyAlignment="1">
      <alignment horizontal="center"/>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4" fontId="4" fillId="0" borderId="6" xfId="0" applyNumberFormat="1" applyFont="1" applyBorder="1" applyAlignment="1">
      <alignment horizontal="center"/>
    </xf>
    <xf numFmtId="3" fontId="6" fillId="0" borderId="12" xfId="0" applyNumberFormat="1" applyFont="1" applyBorder="1" applyAlignment="1">
      <alignment horizontal="center"/>
    </xf>
    <xf numFmtId="4" fontId="6" fillId="0" borderId="12" xfId="0" applyNumberFormat="1" applyFont="1" applyBorder="1" applyAlignment="1">
      <alignment horizontal="center"/>
    </xf>
    <xf numFmtId="164" fontId="4" fillId="0" borderId="12" xfId="1" applyNumberFormat="1" applyFont="1" applyBorder="1" applyAlignment="1">
      <alignment horizontal="center"/>
    </xf>
    <xf numFmtId="4" fontId="4" fillId="0" borderId="18" xfId="0" applyNumberFormat="1" applyFont="1" applyBorder="1" applyAlignment="1">
      <alignment horizontal="center"/>
    </xf>
    <xf numFmtId="3" fontId="6" fillId="0" borderId="59" xfId="0" applyNumberFormat="1" applyFont="1" applyBorder="1" applyAlignment="1">
      <alignment horizontal="center"/>
    </xf>
    <xf numFmtId="3" fontId="6" fillId="0" borderId="32" xfId="0" applyNumberFormat="1" applyFont="1" applyBorder="1" applyAlignment="1">
      <alignment horizontal="center"/>
    </xf>
    <xf numFmtId="3" fontId="6" fillId="0" borderId="50" xfId="0" applyNumberFormat="1" applyFont="1" applyBorder="1" applyAlignment="1">
      <alignment horizontal="center"/>
    </xf>
    <xf numFmtId="4" fontId="2" fillId="0" borderId="6" xfId="0" applyNumberFormat="1" applyFont="1" applyBorder="1" applyAlignment="1">
      <alignment horizontal="center"/>
    </xf>
    <xf numFmtId="3" fontId="0" fillId="0" borderId="12" xfId="0" applyNumberFormat="1" applyBorder="1" applyAlignment="1">
      <alignment horizontal="center"/>
    </xf>
    <xf numFmtId="4" fontId="0" fillId="0" borderId="12" xfId="0" applyNumberFormat="1" applyBorder="1" applyAlignment="1">
      <alignment horizontal="center"/>
    </xf>
    <xf numFmtId="164" fontId="2" fillId="0" borderId="12" xfId="1" applyNumberFormat="1" applyFont="1" applyBorder="1" applyAlignment="1">
      <alignment horizontal="center"/>
    </xf>
    <xf numFmtId="4" fontId="2" fillId="0" borderId="18" xfId="0" applyNumberFormat="1" applyFont="1" applyBorder="1" applyAlignment="1">
      <alignment horizontal="center"/>
    </xf>
    <xf numFmtId="3" fontId="0" fillId="0" borderId="23" xfId="0" applyNumberFormat="1" applyBorder="1" applyAlignment="1">
      <alignment horizontal="center"/>
    </xf>
    <xf numFmtId="3" fontId="0" fillId="0" borderId="59" xfId="0" applyNumberFormat="1" applyBorder="1" applyAlignment="1">
      <alignment horizontal="center"/>
    </xf>
    <xf numFmtId="0" fontId="3" fillId="2" borderId="51" xfId="0" applyFont="1" applyFill="1" applyBorder="1"/>
    <xf numFmtId="0" fontId="3" fillId="5" borderId="60" xfId="3" applyNumberFormat="1" applyFont="1" applyFill="1" applyBorder="1" applyAlignment="1">
      <alignment horizontal="center"/>
    </xf>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4" xfId="0" applyFont="1" applyFill="1" applyBorder="1"/>
    <xf numFmtId="43" fontId="3" fillId="5" borderId="62" xfId="3" applyFont="1" applyFill="1" applyBorder="1" applyAlignment="1">
      <alignment horizontal="center"/>
    </xf>
    <xf numFmtId="43" fontId="3" fillId="2" borderId="62" xfId="3" applyFont="1" applyFill="1" applyBorder="1" applyAlignment="1">
      <alignment horizontal="center"/>
    </xf>
    <xf numFmtId="0" fontId="14" fillId="0" borderId="63" xfId="0" applyFont="1" applyBorder="1"/>
    <xf numFmtId="167" fontId="0" fillId="0" borderId="54" xfId="0" applyNumberFormat="1" applyBorder="1" applyAlignment="1">
      <alignment horizontal="center"/>
    </xf>
    <xf numFmtId="167" fontId="0" fillId="0" borderId="63" xfId="0" applyNumberFormat="1" applyBorder="1" applyAlignment="1">
      <alignment horizontal="center"/>
    </xf>
    <xf numFmtId="167" fontId="0" fillId="0" borderId="55" xfId="0" applyNumberFormat="1" applyBorder="1" applyAlignment="1">
      <alignment horizontal="center"/>
    </xf>
    <xf numFmtId="0" fontId="14" fillId="0" borderId="56" xfId="0" applyFont="1" applyBorder="1"/>
    <xf numFmtId="167" fontId="0" fillId="0" borderId="56" xfId="0" applyNumberFormat="1" applyBorder="1" applyAlignment="1">
      <alignment horizontal="center"/>
    </xf>
    <xf numFmtId="167" fontId="0" fillId="0" borderId="64" xfId="0" applyNumberFormat="1" applyBorder="1" applyAlignment="1">
      <alignment horizontal="center"/>
    </xf>
    <xf numFmtId="167" fontId="0" fillId="0" borderId="58" xfId="0" applyNumberFormat="1" applyBorder="1" applyAlignment="1">
      <alignment horizontal="center"/>
    </xf>
    <xf numFmtId="0" fontId="3" fillId="2" borderId="52" xfId="3" applyNumberFormat="1" applyFont="1" applyFill="1" applyBorder="1" applyAlignment="1">
      <alignment horizontal="center"/>
    </xf>
    <xf numFmtId="0" fontId="3" fillId="2" borderId="53" xfId="3" applyNumberFormat="1" applyFont="1" applyFill="1" applyBorder="1" applyAlignment="1">
      <alignment horizontal="center"/>
    </xf>
    <xf numFmtId="0" fontId="3" fillId="2" borderId="56" xfId="0" applyFont="1" applyFill="1" applyBorder="1"/>
    <xf numFmtId="43" fontId="3" fillId="2" borderId="65" xfId="3" applyFont="1" applyFill="1" applyBorder="1" applyAlignment="1">
      <alignment horizontal="center"/>
    </xf>
    <xf numFmtId="43" fontId="3" fillId="2" borderId="57" xfId="3" applyFont="1" applyFill="1" applyBorder="1" applyAlignment="1">
      <alignment horizontal="center"/>
    </xf>
    <xf numFmtId="43" fontId="3" fillId="2" borderId="58" xfId="3" applyFont="1" applyFill="1" applyBorder="1" applyAlignment="1">
      <alignment horizontal="center"/>
    </xf>
    <xf numFmtId="0" fontId="14" fillId="0" borderId="66" xfId="0" applyFont="1" applyBorder="1"/>
    <xf numFmtId="167" fontId="0" fillId="0" borderId="52" xfId="0" applyNumberFormat="1" applyBorder="1" applyAlignment="1">
      <alignment horizontal="center"/>
    </xf>
    <xf numFmtId="167" fontId="0" fillId="0" borderId="53" xfId="0" applyNumberFormat="1" applyBorder="1" applyAlignment="1">
      <alignment horizontal="center"/>
    </xf>
    <xf numFmtId="0" fontId="14" fillId="0" borderId="64" xfId="0" applyFont="1" applyBorder="1"/>
    <xf numFmtId="167" fontId="0" fillId="0" borderId="57" xfId="0" applyNumberFormat="1" applyBorder="1" applyAlignment="1">
      <alignment horizontal="center"/>
    </xf>
    <xf numFmtId="0" fontId="3" fillId="5" borderId="51" xfId="0" applyFont="1" applyFill="1" applyBorder="1"/>
    <xf numFmtId="0" fontId="3" fillId="5" borderId="52" xfId="3" applyNumberFormat="1" applyFont="1" applyFill="1" applyBorder="1" applyAlignment="1">
      <alignment horizontal="center"/>
    </xf>
    <xf numFmtId="0" fontId="3" fillId="5" borderId="53" xfId="3" applyNumberFormat="1" applyFont="1" applyFill="1" applyBorder="1" applyAlignment="1">
      <alignment horizontal="center"/>
    </xf>
    <xf numFmtId="0" fontId="3" fillId="5" borderId="56" xfId="0" applyFont="1" applyFill="1" applyBorder="1"/>
    <xf numFmtId="43" fontId="3" fillId="5" borderId="65" xfId="3" applyFont="1" applyFill="1" applyBorder="1" applyAlignment="1">
      <alignment horizontal="center"/>
    </xf>
    <xf numFmtId="43" fontId="3" fillId="5" borderId="57" xfId="3" applyFont="1" applyFill="1" applyBorder="1" applyAlignment="1">
      <alignment horizontal="center"/>
    </xf>
    <xf numFmtId="43" fontId="3" fillId="5" borderId="58" xfId="3" applyFont="1" applyFill="1" applyBorder="1" applyAlignment="1">
      <alignment horizontal="center"/>
    </xf>
    <xf numFmtId="0" fontId="15" fillId="0" borderId="0" xfId="0" applyFont="1" applyAlignment="1">
      <alignment vertical="center"/>
    </xf>
    <xf numFmtId="0" fontId="3" fillId="5" borderId="61" xfId="3" applyNumberFormat="1" applyFont="1" applyFill="1" applyBorder="1" applyAlignment="1">
      <alignment horizontal="center"/>
    </xf>
    <xf numFmtId="0" fontId="16" fillId="0" borderId="0" xfId="0" applyFont="1" applyAlignment="1">
      <alignment vertical="center"/>
    </xf>
    <xf numFmtId="43" fontId="3" fillId="2" borderId="67" xfId="3" applyFont="1" applyFill="1" applyBorder="1" applyAlignment="1">
      <alignment horizontal="center"/>
    </xf>
    <xf numFmtId="0" fontId="3" fillId="6" borderId="0" xfId="0" applyFont="1" applyFill="1" applyAlignment="1">
      <alignment horizontal="center"/>
    </xf>
    <xf numFmtId="0" fontId="3" fillId="6" borderId="3" xfId="0" applyFont="1" applyFill="1" applyBorder="1" applyAlignment="1">
      <alignment horizontal="center"/>
    </xf>
    <xf numFmtId="9" fontId="2" fillId="6" borderId="7" xfId="1" applyFont="1" applyFill="1" applyBorder="1" applyAlignment="1">
      <alignment horizontal="center"/>
    </xf>
    <xf numFmtId="9" fontId="0" fillId="6" borderId="13" xfId="1" applyFont="1" applyFill="1" applyBorder="1" applyAlignment="1">
      <alignment horizontal="center"/>
    </xf>
    <xf numFmtId="167"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32"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16" fillId="0" borderId="52" xfId="0" applyFont="1" applyBorder="1" applyAlignment="1">
      <alignment horizontal="left" vertical="center" wrapText="1"/>
    </xf>
  </cellXfs>
  <cellStyles count="7">
    <cellStyle name="Comma" xfId="3" builtinId="3"/>
    <cellStyle name="Comma 2 3" xfId="6" xr:uid="{34F722F0-826A-4EA2-94DD-E9AE07B5EC14}"/>
    <cellStyle name="Hyperlink" xfId="2" builtinId="8"/>
    <cellStyle name="Normal" xfId="0" builtinId="0"/>
    <cellStyle name="Normal 2 10" xfId="4" xr:uid="{23CD4842-2E80-4ADC-BAC3-4E38EA99645D}"/>
    <cellStyle name="Percent" xfId="1" builtinId="5"/>
    <cellStyle name="Percent 2 3" xfId="5" xr:uid="{06AE1DCE-42E8-4763-85CD-8BCA0ACD3B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2D6435D0-5854-455D-AB45-4716378DEA4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C5961B85-2654-4350-8C15-B6128B7BC050}"/>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master-abh\Investor%20Relations\Traffic\All%20Traff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SUS TRAFFIC"/>
      <sheetName val="PGSUS TRAFFIC WEB"/>
      <sheetName val="CARBON EMISS WEB"/>
      <sheetName val="Market shares"/>
      <sheetName val="TAV passengers"/>
      <sheetName val="THY MONTHLY"/>
      <sheetName val="THY REGIONAL"/>
      <sheetName val="Quart-new vs. old"/>
      <sheetName val="ÇIKIŞ"/>
    </sheetNames>
    <sheetDataSet>
      <sheetData sheetId="0">
        <row r="4">
          <cell r="BY4">
            <v>1.7367050000000002</v>
          </cell>
        </row>
        <row r="5">
          <cell r="BY5">
            <v>10578</v>
          </cell>
        </row>
        <row r="6">
          <cell r="BY6">
            <v>2.0014059999999998</v>
          </cell>
        </row>
        <row r="7">
          <cell r="BY7">
            <v>0.86774247703864205</v>
          </cell>
        </row>
        <row r="8">
          <cell r="BY8">
            <v>2825.345712324005</v>
          </cell>
        </row>
        <row r="9">
          <cell r="BY9">
            <v>164.18084704102858</v>
          </cell>
        </row>
        <row r="11">
          <cell r="BY11">
            <v>0.75202400000000003</v>
          </cell>
        </row>
        <row r="12">
          <cell r="BY12">
            <v>4499</v>
          </cell>
        </row>
        <row r="13">
          <cell r="BY13">
            <v>0.84629399999999999</v>
          </cell>
        </row>
        <row r="14">
          <cell r="BY14">
            <v>0.88860845049120052</v>
          </cell>
        </row>
        <row r="15">
          <cell r="BY15">
            <v>635.78756024400059</v>
          </cell>
        </row>
        <row r="16">
          <cell r="BY16">
            <v>167.15358968659703</v>
          </cell>
        </row>
        <row r="17">
          <cell r="BY17">
            <v>0.98468100000000003</v>
          </cell>
        </row>
        <row r="18">
          <cell r="BY18">
            <v>6079</v>
          </cell>
        </row>
        <row r="19">
          <cell r="BY19">
            <v>1.1551119999999999</v>
          </cell>
        </row>
        <row r="20">
          <cell r="BY20">
            <v>0.85245500003462882</v>
          </cell>
        </row>
        <row r="21">
          <cell r="BY21">
            <v>2189.5581520800042</v>
          </cell>
        </row>
        <row r="22">
          <cell r="BY22">
            <v>161.98075341339037</v>
          </cell>
        </row>
        <row r="31">
          <cell r="BY31">
            <v>4.853021</v>
          </cell>
        </row>
        <row r="32">
          <cell r="BY32">
            <v>31695</v>
          </cell>
        </row>
        <row r="33">
          <cell r="BY33">
            <v>6.0040569999999995</v>
          </cell>
        </row>
        <row r="34">
          <cell r="BY34">
            <v>0.8082902943792839</v>
          </cell>
        </row>
        <row r="35">
          <cell r="BY35">
            <v>8402.0889647280019</v>
          </cell>
        </row>
        <row r="36">
          <cell r="BY36">
            <v>153.11629594573279</v>
          </cell>
        </row>
        <row r="38">
          <cell r="BY38">
            <v>2.1987220000000001</v>
          </cell>
        </row>
        <row r="39">
          <cell r="BY39">
            <v>13753</v>
          </cell>
        </row>
        <row r="40">
          <cell r="BY40">
            <v>2.584133</v>
          </cell>
        </row>
        <row r="41">
          <cell r="BY41">
            <v>0.85085481281342723</v>
          </cell>
        </row>
        <row r="42">
          <cell r="BY42">
            <v>1967.6563647440009</v>
          </cell>
        </row>
        <row r="43">
          <cell r="BY43">
            <v>159.8721733439977</v>
          </cell>
        </row>
        <row r="44">
          <cell r="BY44">
            <v>2.654299</v>
          </cell>
        </row>
        <row r="45">
          <cell r="BY45">
            <v>17942</v>
          </cell>
        </row>
        <row r="46">
          <cell r="BY46">
            <v>3.419924</v>
          </cell>
        </row>
        <row r="47">
          <cell r="BY47">
            <v>0.77612806600380591</v>
          </cell>
        </row>
        <row r="48">
          <cell r="BY48">
            <v>6434.4325999839994</v>
          </cell>
        </row>
        <row r="49">
          <cell r="BY49">
            <v>147.9377438412663</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8DA6-C688-4082-89A0-2D9422509F58}">
  <dimension ref="B2:N38"/>
  <sheetViews>
    <sheetView showGridLines="0" tabSelected="1" zoomScale="55" zoomScaleNormal="55" workbookViewId="0"/>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32</v>
      </c>
      <c r="N32" s="116"/>
    </row>
    <row r="33" spans="2:14" x14ac:dyDescent="0.3">
      <c r="B33" s="115"/>
      <c r="N33" s="116"/>
    </row>
    <row r="34" spans="2:14" ht="18" x14ac:dyDescent="0.35">
      <c r="B34" s="115"/>
      <c r="C34" s="121" t="s">
        <v>23</v>
      </c>
      <c r="D34" s="122"/>
      <c r="N34" s="116"/>
    </row>
    <row r="35" spans="2:14" ht="18" x14ac:dyDescent="0.35">
      <c r="B35" s="115"/>
      <c r="C35" s="121" t="s">
        <v>24</v>
      </c>
      <c r="D35" s="122"/>
      <c r="N35" s="116"/>
    </row>
    <row r="36" spans="2:14" ht="18" x14ac:dyDescent="0.35">
      <c r="B36" s="115"/>
      <c r="C36" s="121"/>
      <c r="D36" s="122"/>
      <c r="N36" s="116"/>
    </row>
    <row r="37" spans="2:14" ht="18" x14ac:dyDescent="0.35">
      <c r="B37" s="115"/>
      <c r="C37" s="123" t="s">
        <v>25</v>
      </c>
      <c r="D37" s="122"/>
      <c r="N37" s="116"/>
    </row>
    <row r="38" spans="2:14" x14ac:dyDescent="0.3">
      <c r="B38" s="117"/>
      <c r="C38" s="118"/>
      <c r="D38" s="118"/>
      <c r="E38" s="118"/>
      <c r="F38" s="118"/>
      <c r="G38" s="118"/>
      <c r="H38" s="118"/>
      <c r="I38" s="118"/>
      <c r="J38" s="118"/>
      <c r="K38" s="118"/>
      <c r="L38" s="118"/>
      <c r="M38" s="118"/>
      <c r="N38" s="119"/>
    </row>
  </sheetData>
  <hyperlinks>
    <hyperlink ref="C34" r:id="rId1" xr:uid="{8680798A-CBE8-4897-9C9F-0DA124DEB175}"/>
    <hyperlink ref="C35" r:id="rId2" xr:uid="{09FEE809-18DA-48F4-90BA-1F0BA523304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BW44"/>
  <sheetViews>
    <sheetView showGridLines="0" zoomScaleNormal="100" workbookViewId="0">
      <pane xSplit="2" ySplit="3" topLeftCell="BJ4" activePane="bottomRight" state="frozen"/>
      <selection pane="topRight" activeCell="C1" sqref="C1"/>
      <selection pane="bottomLeft" activeCell="A4" sqref="A4"/>
      <selection pane="bottomRight" activeCell="BV4" sqref="BV4:BV21"/>
    </sheetView>
  </sheetViews>
  <sheetFormatPr defaultRowHeight="14.4" x14ac:dyDescent="0.3"/>
  <cols>
    <col min="1" max="1" width="11.6640625" bestFit="1" customWidth="1"/>
    <col min="2" max="2" width="34.44140625" bestFit="1" customWidth="1"/>
    <col min="3" max="34" width="10.6640625" customWidth="1"/>
    <col min="35" max="37" width="12.109375" customWidth="1"/>
    <col min="38" max="38" width="11.33203125" customWidth="1"/>
    <col min="39" max="39" width="11.5546875" customWidth="1"/>
    <col min="40" max="49" width="11.109375" customWidth="1"/>
    <col min="51" max="51" width="11.44140625" customWidth="1"/>
    <col min="52" max="55" width="12.109375" customWidth="1"/>
    <col min="56" max="58" width="11.21875" customWidth="1"/>
    <col min="59" max="62" width="13.44140625" customWidth="1"/>
    <col min="63" max="63" width="11.6640625" customWidth="1"/>
    <col min="64" max="70" width="11.109375" customWidth="1"/>
    <col min="71" max="72" width="13.109375" customWidth="1"/>
    <col min="73" max="73" width="2.5546875" customWidth="1"/>
    <col min="74" max="74" width="15.33203125" bestFit="1" customWidth="1"/>
  </cols>
  <sheetData>
    <row r="1" spans="1:75" x14ac:dyDescent="0.3">
      <c r="AA1" s="1"/>
      <c r="AB1" s="1"/>
      <c r="AC1" s="1"/>
      <c r="AD1" s="1"/>
      <c r="AE1" s="1"/>
      <c r="AY1" s="1"/>
    </row>
    <row r="2" spans="1:75"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2024</v>
      </c>
      <c r="BR2" s="7">
        <v>2024</v>
      </c>
      <c r="BS2" s="7">
        <v>2024</v>
      </c>
      <c r="BT2" s="7">
        <v>2024</v>
      </c>
      <c r="BV2" s="176" t="s">
        <v>37</v>
      </c>
    </row>
    <row r="3" spans="1:75" ht="15" thickBot="1" x14ac:dyDescent="0.35">
      <c r="A3" s="9" t="s">
        <v>0</v>
      </c>
      <c r="B3" s="9"/>
      <c r="C3" s="10" t="s">
        <v>5</v>
      </c>
      <c r="D3" s="11" t="s">
        <v>6</v>
      </c>
      <c r="E3" s="11" t="s">
        <v>7</v>
      </c>
      <c r="F3" s="11" t="s">
        <v>8</v>
      </c>
      <c r="G3" s="11" t="s">
        <v>9</v>
      </c>
      <c r="H3" s="11" t="s">
        <v>10</v>
      </c>
      <c r="I3" s="11" t="s">
        <v>11</v>
      </c>
      <c r="J3" s="11" t="s">
        <v>12</v>
      </c>
      <c r="K3" s="11" t="s">
        <v>13</v>
      </c>
      <c r="L3" s="11" t="s">
        <v>14</v>
      </c>
      <c r="M3" s="11" t="s">
        <v>15</v>
      </c>
      <c r="N3" s="12" t="s">
        <v>16</v>
      </c>
      <c r="O3" s="13" t="s">
        <v>5</v>
      </c>
      <c r="P3" s="14" t="s">
        <v>6</v>
      </c>
      <c r="Q3" s="14" t="s">
        <v>7</v>
      </c>
      <c r="R3" s="14" t="s">
        <v>8</v>
      </c>
      <c r="S3" s="14" t="s">
        <v>9</v>
      </c>
      <c r="T3" s="14" t="s">
        <v>10</v>
      </c>
      <c r="U3" s="14" t="s">
        <v>11</v>
      </c>
      <c r="V3" s="14" t="s">
        <v>12</v>
      </c>
      <c r="W3" s="14" t="s">
        <v>13</v>
      </c>
      <c r="X3" s="14" t="s">
        <v>14</v>
      </c>
      <c r="Y3" s="14" t="s">
        <v>15</v>
      </c>
      <c r="Z3" s="15" t="s">
        <v>16</v>
      </c>
      <c r="AA3" s="10" t="s">
        <v>5</v>
      </c>
      <c r="AB3" s="11" t="s">
        <v>6</v>
      </c>
      <c r="AC3" s="11" t="s">
        <v>7</v>
      </c>
      <c r="AD3" s="11" t="s">
        <v>8</v>
      </c>
      <c r="AE3" s="11" t="s">
        <v>9</v>
      </c>
      <c r="AF3" s="11" t="s">
        <v>10</v>
      </c>
      <c r="AG3" s="11" t="s">
        <v>11</v>
      </c>
      <c r="AH3" s="11" t="s">
        <v>12</v>
      </c>
      <c r="AI3" s="11" t="s">
        <v>13</v>
      </c>
      <c r="AJ3" s="11" t="s">
        <v>14</v>
      </c>
      <c r="AK3" s="11" t="s">
        <v>15</v>
      </c>
      <c r="AL3" s="11" t="s">
        <v>16</v>
      </c>
      <c r="AM3" s="13" t="s">
        <v>5</v>
      </c>
      <c r="AN3" s="14" t="s">
        <v>6</v>
      </c>
      <c r="AO3" s="14" t="s">
        <v>7</v>
      </c>
      <c r="AP3" s="14" t="s">
        <v>8</v>
      </c>
      <c r="AQ3" s="14" t="s">
        <v>9</v>
      </c>
      <c r="AR3" s="14" t="s">
        <v>10</v>
      </c>
      <c r="AS3" s="14" t="s">
        <v>11</v>
      </c>
      <c r="AT3" s="14" t="s">
        <v>12</v>
      </c>
      <c r="AU3" s="14" t="s">
        <v>13</v>
      </c>
      <c r="AV3" s="14" t="s">
        <v>14</v>
      </c>
      <c r="AW3" s="14" t="s">
        <v>15</v>
      </c>
      <c r="AX3" s="14" t="s">
        <v>16</v>
      </c>
      <c r="AY3" s="10" t="s">
        <v>5</v>
      </c>
      <c r="AZ3" s="11" t="s">
        <v>6</v>
      </c>
      <c r="BA3" s="11" t="s">
        <v>7</v>
      </c>
      <c r="BB3" s="11" t="s">
        <v>8</v>
      </c>
      <c r="BC3" s="11" t="s">
        <v>9</v>
      </c>
      <c r="BD3" s="11" t="s">
        <v>10</v>
      </c>
      <c r="BE3" s="11" t="s">
        <v>11</v>
      </c>
      <c r="BF3" s="11" t="s">
        <v>12</v>
      </c>
      <c r="BG3" s="11" t="s">
        <v>13</v>
      </c>
      <c r="BH3" s="11" t="s">
        <v>14</v>
      </c>
      <c r="BI3" s="11" t="s">
        <v>15</v>
      </c>
      <c r="BJ3" s="11" t="s">
        <v>16</v>
      </c>
      <c r="BK3" s="13" t="s">
        <v>5</v>
      </c>
      <c r="BL3" s="14" t="s">
        <v>6</v>
      </c>
      <c r="BM3" s="14" t="s">
        <v>7</v>
      </c>
      <c r="BN3" s="14" t="s">
        <v>8</v>
      </c>
      <c r="BO3" s="14" t="s">
        <v>9</v>
      </c>
      <c r="BP3" s="14" t="s">
        <v>10</v>
      </c>
      <c r="BQ3" s="14" t="s">
        <v>11</v>
      </c>
      <c r="BR3" s="14" t="s">
        <v>12</v>
      </c>
      <c r="BS3" s="14" t="s">
        <v>13</v>
      </c>
      <c r="BT3" s="14" t="s">
        <v>14</v>
      </c>
      <c r="BV3" s="177" t="s">
        <v>35</v>
      </c>
    </row>
    <row r="4" spans="1:75" s="25" customFormat="1" x14ac:dyDescent="0.3">
      <c r="A4" s="181" t="s">
        <v>1</v>
      </c>
      <c r="B4" s="16" t="s">
        <v>17</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50">
        <v>1.054867</v>
      </c>
      <c r="AB4" s="51">
        <v>1.056632</v>
      </c>
      <c r="AC4" s="51">
        <v>1.2941720000000001</v>
      </c>
      <c r="AD4" s="51">
        <v>1.014837</v>
      </c>
      <c r="AE4" s="51">
        <v>0.87400900000000004</v>
      </c>
      <c r="AF4" s="51">
        <v>1.7761930000000001</v>
      </c>
      <c r="AG4" s="51">
        <v>2.485271</v>
      </c>
      <c r="AH4" s="51">
        <v>2.5575049999999999</v>
      </c>
      <c r="AI4" s="51">
        <v>2.1935959999999999</v>
      </c>
      <c r="AJ4" s="51">
        <v>2.191119</v>
      </c>
      <c r="AK4" s="51">
        <v>1.9581330000000001</v>
      </c>
      <c r="AL4" s="52">
        <v>1.7007669999999999</v>
      </c>
      <c r="AM4" s="124">
        <v>1.548116</v>
      </c>
      <c r="AN4" s="21">
        <v>1.5682</v>
      </c>
      <c r="AO4" s="21">
        <f>+'[2]PGSUS TRAFFIC'!BY4</f>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21">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V4" s="178">
        <f>+BT4/BH4-1</f>
        <v>0.11672564348224612</v>
      </c>
    </row>
    <row r="5" spans="1:75" x14ac:dyDescent="0.3">
      <c r="A5" s="182"/>
      <c r="B5" s="26" t="s">
        <v>18</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30">
        <v>11806</v>
      </c>
      <c r="AM5" s="125">
        <v>10974</v>
      </c>
      <c r="AN5" s="28">
        <v>10143</v>
      </c>
      <c r="AO5" s="28">
        <f>+'[2]PGSUS TRAFFIC'!BY5</f>
        <v>10578</v>
      </c>
      <c r="AP5" s="28">
        <v>12093</v>
      </c>
      <c r="AQ5" s="28">
        <v>15208</v>
      </c>
      <c r="AR5" s="28">
        <v>15819</v>
      </c>
      <c r="AS5" s="28">
        <v>16830</v>
      </c>
      <c r="AT5" s="28">
        <v>16951</v>
      </c>
      <c r="AU5" s="28">
        <v>15660</v>
      </c>
      <c r="AV5" s="28">
        <v>15815</v>
      </c>
      <c r="AW5" s="28">
        <v>12692</v>
      </c>
      <c r="AX5" s="28">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V5" s="179">
        <f t="shared" ref="BV5:BV21" si="0">+BT5/BH5-1</f>
        <v>6.6308975330961584E-2</v>
      </c>
    </row>
    <row r="6" spans="1:75" x14ac:dyDescent="0.3">
      <c r="A6" s="182"/>
      <c r="B6" s="26" t="s">
        <v>19</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7">
        <v>2.2325029999999999</v>
      </c>
      <c r="AM6" s="126">
        <v>2.082281</v>
      </c>
      <c r="AN6" s="35">
        <v>1.9203700000000001</v>
      </c>
      <c r="AO6" s="35">
        <f>+'[2]PGSUS TRAFFIC'!BY6</f>
        <v>2.0014059999999998</v>
      </c>
      <c r="AP6" s="35">
        <v>2.3092700000000002</v>
      </c>
      <c r="AQ6" s="35">
        <v>2.9191779999999996</v>
      </c>
      <c r="AR6" s="35">
        <v>3.053731</v>
      </c>
      <c r="AS6" s="35">
        <v>3.272837</v>
      </c>
      <c r="AT6" s="35">
        <v>3.3027899999999999</v>
      </c>
      <c r="AU6" s="35">
        <v>3.062392</v>
      </c>
      <c r="AV6" s="35">
        <v>3.1224319999999999</v>
      </c>
      <c r="AW6" s="35">
        <v>2.5130160000000004</v>
      </c>
      <c r="AX6" s="35">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V6" s="179">
        <f t="shared" si="0"/>
        <v>0.10132012327748718</v>
      </c>
    </row>
    <row r="7" spans="1:75" s="25" customFormat="1" x14ac:dyDescent="0.3">
      <c r="A7" s="182"/>
      <c r="B7" s="41" t="s">
        <v>20</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5">
        <v>0.76182070080084996</v>
      </c>
      <c r="AM7" s="127">
        <v>0.7434712221837495</v>
      </c>
      <c r="AN7" s="44">
        <v>0.81661346511349375</v>
      </c>
      <c r="AO7" s="44">
        <f>+'[2]PGSUS TRAFFIC'!BY7</f>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V7" s="180">
        <f>+(BT7-BH7)*100</f>
        <v>1.2127264520665704</v>
      </c>
      <c r="BW7" s="25" t="s">
        <v>36</v>
      </c>
    </row>
    <row r="8" spans="1:75" x14ac:dyDescent="0.3">
      <c r="A8" s="182"/>
      <c r="B8" s="26" t="s">
        <v>21</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30">
        <v>3028.5869614040012</v>
      </c>
      <c r="AM8" s="125">
        <v>2916.5730741119969</v>
      </c>
      <c r="AN8" s="28">
        <v>2660.1701782919986</v>
      </c>
      <c r="AO8" s="28">
        <f>+'[2]PGSUS TRAFFIC'!BY8</f>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8">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V8" s="179">
        <f t="shared" si="0"/>
        <v>7.9728504327433614E-2</v>
      </c>
    </row>
    <row r="9" spans="1:75" ht="15" thickBot="1" x14ac:dyDescent="0.35">
      <c r="A9" s="182"/>
      <c r="B9" s="26" t="s">
        <v>22</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30">
        <v>144.05954599356261</v>
      </c>
      <c r="AM9" s="125">
        <v>141.07125934025879</v>
      </c>
      <c r="AN9" s="28">
        <v>154.60909001281672</v>
      </c>
      <c r="AO9" s="28">
        <f>+'[2]PGSUS TRAFFIC'!BY9</f>
        <v>164.18084704102858</v>
      </c>
      <c r="AP9" s="28">
        <v>146.38377573803027</v>
      </c>
      <c r="AQ9" s="28">
        <v>147.04655444502893</v>
      </c>
      <c r="AR9" s="28">
        <v>158.54080536064225</v>
      </c>
      <c r="AS9" s="28">
        <v>170.94491978609625</v>
      </c>
      <c r="AT9" s="28">
        <v>175.00247772992742</v>
      </c>
      <c r="AU9" s="28">
        <v>168.67739463601532</v>
      </c>
      <c r="AV9" s="28">
        <v>168.78564653809676</v>
      </c>
      <c r="AW9" s="28">
        <v>173.13599117554361</v>
      </c>
      <c r="AX9" s="28">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V9" s="179">
        <f t="shared" si="0"/>
        <v>4.7281481557103211E-2</v>
      </c>
    </row>
    <row r="10" spans="1:75" s="25" customFormat="1" x14ac:dyDescent="0.3">
      <c r="A10" s="184" t="s">
        <v>2</v>
      </c>
      <c r="B10" s="49" t="s">
        <v>17</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2">
        <v>0.79036300000000004</v>
      </c>
      <c r="AM10" s="128">
        <v>0.71699100000000004</v>
      </c>
      <c r="AN10" s="54">
        <v>0.72970699999999999</v>
      </c>
      <c r="AO10" s="54">
        <f>+'[2]PGSUS TRAFFIC'!BY11</f>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4">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V10" s="178">
        <f>+BT10/BH10-1</f>
        <v>0.13209798796018024</v>
      </c>
    </row>
    <row r="11" spans="1:75" x14ac:dyDescent="0.3">
      <c r="A11" s="182"/>
      <c r="B11" s="26" t="s">
        <v>18</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30">
        <v>5416</v>
      </c>
      <c r="AM11" s="125">
        <v>4725</v>
      </c>
      <c r="AN11" s="28">
        <v>4529</v>
      </c>
      <c r="AO11" s="28">
        <f>+'[2]PGSUS TRAFFIC'!BY12</f>
        <v>4499</v>
      </c>
      <c r="AP11" s="28">
        <v>4870</v>
      </c>
      <c r="AQ11" s="28">
        <v>6890</v>
      </c>
      <c r="AR11" s="28">
        <v>6556</v>
      </c>
      <c r="AS11" s="28">
        <v>6193</v>
      </c>
      <c r="AT11" s="28">
        <v>6120</v>
      </c>
      <c r="AU11" s="28">
        <v>5500</v>
      </c>
      <c r="AV11" s="28">
        <v>5866</v>
      </c>
      <c r="AW11" s="28">
        <v>5278</v>
      </c>
      <c r="AX11" s="28">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V11" s="179">
        <f t="shared" si="0"/>
        <v>5.6882255389718139E-2</v>
      </c>
    </row>
    <row r="12" spans="1:75" x14ac:dyDescent="0.3">
      <c r="A12" s="182"/>
      <c r="B12" s="26" t="s">
        <v>19</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7">
        <v>1.0176419999999999</v>
      </c>
      <c r="AM12" s="126">
        <v>0.88818399999999997</v>
      </c>
      <c r="AN12" s="35">
        <v>0.84965500000000005</v>
      </c>
      <c r="AO12" s="35">
        <f>+'[2]PGSUS TRAFFIC'!BY13</f>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5">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V12" s="179">
        <f t="shared" si="0"/>
        <v>0.11154896396637581</v>
      </c>
    </row>
    <row r="13" spans="1:75" s="25" customFormat="1" x14ac:dyDescent="0.3">
      <c r="A13" s="182"/>
      <c r="B13" s="41" t="s">
        <v>20</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5">
        <v>0.77666114409586096</v>
      </c>
      <c r="AM13" s="127">
        <v>0.80725502823739237</v>
      </c>
      <c r="AN13" s="43">
        <v>0.85882740641789901</v>
      </c>
      <c r="AO13" s="43">
        <f>+'[2]PGSUS TRAFFIC'!BY14</f>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3">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V13" s="180">
        <f>+(BT13-BH13)*100</f>
        <v>1.634628591553855</v>
      </c>
      <c r="BW13" s="25" t="s">
        <v>36</v>
      </c>
    </row>
    <row r="14" spans="1:75" x14ac:dyDescent="0.3">
      <c r="A14" s="182"/>
      <c r="B14" s="26" t="s">
        <v>21</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30">
        <v>783.53388338800096</v>
      </c>
      <c r="AM14" s="125">
        <v>680.70517359200016</v>
      </c>
      <c r="AN14" s="28">
        <v>651.16363090800019</v>
      </c>
      <c r="AO14" s="28">
        <f>+'[2]PGSUS TRAFFIC'!BY15</f>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8">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V14" s="179">
        <f t="shared" si="0"/>
        <v>5.6613303685171923E-2</v>
      </c>
    </row>
    <row r="15" spans="1:75" ht="15" thickBot="1" x14ac:dyDescent="0.35">
      <c r="A15" s="185"/>
      <c r="B15" s="61" t="s">
        <v>22</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131">
        <v>145.93112998522895</v>
      </c>
      <c r="AM15" s="129">
        <v>151.74412698412701</v>
      </c>
      <c r="AN15" s="66">
        <v>161.11879001987194</v>
      </c>
      <c r="AO15" s="66">
        <f>+'[2]PGSUS TRAFFIC'!BY16</f>
        <v>167.15358968659703</v>
      </c>
      <c r="AP15" s="66">
        <v>149.99548254620123</v>
      </c>
      <c r="AQ15" s="66">
        <v>140.25210449927431</v>
      </c>
      <c r="AR15" s="66">
        <v>161.73169615619281</v>
      </c>
      <c r="AS15" s="66">
        <v>179.86775391571129</v>
      </c>
      <c r="AT15" s="66">
        <v>185.9</v>
      </c>
      <c r="AU15" s="66">
        <v>173.82527272727273</v>
      </c>
      <c r="AV15" s="66">
        <v>168.68479372655983</v>
      </c>
      <c r="AW15" s="66">
        <v>170.35335354300872</v>
      </c>
      <c r="AX15" s="66">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V15" s="179">
        <f t="shared" si="0"/>
        <v>7.1167561179960259E-2</v>
      </c>
    </row>
    <row r="16" spans="1:75" s="25" customFormat="1" x14ac:dyDescent="0.3">
      <c r="A16" s="181" t="s">
        <v>3</v>
      </c>
      <c r="B16" s="16" t="s">
        <v>17</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9">
        <v>0.91040399999999999</v>
      </c>
      <c r="AM16" s="124">
        <v>0.831125</v>
      </c>
      <c r="AN16" s="21">
        <v>0.83849300000000004</v>
      </c>
      <c r="AO16" s="21">
        <f>+'[2]PGSUS TRAFFIC'!BY17</f>
        <v>0.98468100000000003</v>
      </c>
      <c r="AP16" s="21">
        <v>1.039741</v>
      </c>
      <c r="AQ16" s="21">
        <v>1.2699469999999999</v>
      </c>
      <c r="AR16" s="21">
        <v>1.4476439999999999</v>
      </c>
      <c r="AS16" s="21">
        <v>1.763082</v>
      </c>
      <c r="AT16" s="21">
        <v>1.828759</v>
      </c>
      <c r="AU16" s="21">
        <v>1.685449</v>
      </c>
      <c r="AV16" s="21">
        <v>1.67984</v>
      </c>
      <c r="AW16" s="21">
        <v>1.2983169999999999</v>
      </c>
      <c r="AX16" s="21">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V16" s="178">
        <f>+BT16/BH16-1</f>
        <v>0.10821937086220745</v>
      </c>
    </row>
    <row r="17" spans="1:75" x14ac:dyDescent="0.3">
      <c r="A17" s="182"/>
      <c r="B17" s="26" t="s">
        <v>18</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30">
        <v>6390</v>
      </c>
      <c r="AM17" s="125">
        <v>6249</v>
      </c>
      <c r="AN17" s="28">
        <v>5614</v>
      </c>
      <c r="AO17" s="28">
        <f>+'[2]PGSUS TRAFFIC'!BY18</f>
        <v>6079</v>
      </c>
      <c r="AP17" s="28">
        <v>7223</v>
      </c>
      <c r="AQ17" s="28">
        <v>8318</v>
      </c>
      <c r="AR17" s="28">
        <v>9263</v>
      </c>
      <c r="AS17" s="28">
        <v>10637</v>
      </c>
      <c r="AT17" s="28">
        <v>10831</v>
      </c>
      <c r="AU17" s="28">
        <v>10160</v>
      </c>
      <c r="AV17" s="28">
        <v>9949</v>
      </c>
      <c r="AW17" s="28">
        <v>7414</v>
      </c>
      <c r="AX17" s="28">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V17" s="179">
        <f t="shared" si="0"/>
        <v>7.142214626248089E-2</v>
      </c>
    </row>
    <row r="18" spans="1:75" x14ac:dyDescent="0.3">
      <c r="A18" s="182"/>
      <c r="B18" s="26" t="s">
        <v>19</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7">
        <v>1.214861</v>
      </c>
      <c r="AM18" s="126">
        <v>1.194097</v>
      </c>
      <c r="AN18" s="35">
        <v>1.0707150000000001</v>
      </c>
      <c r="AO18" s="35">
        <f>+'[2]PGSUS TRAFFIC'!BY19</f>
        <v>1.1551119999999999</v>
      </c>
      <c r="AP18" s="35">
        <v>1.379734</v>
      </c>
      <c r="AQ18" s="35">
        <v>1.6043419999999999</v>
      </c>
      <c r="AR18" s="35">
        <v>1.785323</v>
      </c>
      <c r="AS18" s="35">
        <v>2.0659990000000001</v>
      </c>
      <c r="AT18" s="35">
        <v>2.10365</v>
      </c>
      <c r="AU18" s="35">
        <v>1.9847220000000001</v>
      </c>
      <c r="AV18" s="35">
        <v>1.965017</v>
      </c>
      <c r="AW18" s="35">
        <v>1.4893050000000001</v>
      </c>
      <c r="AX18" s="35">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V18" s="179">
        <f t="shared" si="0"/>
        <v>9.582969858042345E-2</v>
      </c>
    </row>
    <row r="19" spans="1:75" s="25" customFormat="1" x14ac:dyDescent="0.3">
      <c r="A19" s="182"/>
      <c r="B19" s="41" t="s">
        <v>20</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5">
        <v>0.74938943632234467</v>
      </c>
      <c r="AM19" s="127">
        <v>0.69602804462284051</v>
      </c>
      <c r="AN19" s="43">
        <v>0.78311502127083299</v>
      </c>
      <c r="AO19" s="43">
        <f>+'[2]PGSUS TRAFFIC'!BY20</f>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3">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V19" s="180">
        <f>+(BT19-BH19)*100</f>
        <v>0.96973613305805229</v>
      </c>
      <c r="BW19" s="25" t="s">
        <v>36</v>
      </c>
    </row>
    <row r="20" spans="1:75" x14ac:dyDescent="0.3">
      <c r="A20" s="182"/>
      <c r="B20" s="26" t="s">
        <v>21</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30">
        <v>2245.0530780160002</v>
      </c>
      <c r="AM20" s="125">
        <v>2235.8679005199965</v>
      </c>
      <c r="AN20" s="28">
        <v>2009.0065473839984</v>
      </c>
      <c r="AO20" s="28">
        <f>+'[2]PGSUS TRAFFIC'!BY21</f>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8">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V20" s="179">
        <f t="shared" si="0"/>
        <v>8.4242166435681609E-2</v>
      </c>
    </row>
    <row r="21" spans="1:75" ht="15" thickBot="1" x14ac:dyDescent="0.35">
      <c r="A21" s="183"/>
      <c r="B21" s="73" t="s">
        <v>22</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6">
        <v>142.47323943661971</v>
      </c>
      <c r="AM21" s="130">
        <v>133.00128020483277</v>
      </c>
      <c r="AN21" s="78">
        <v>149.35749910936943</v>
      </c>
      <c r="AO21" s="78">
        <f>+'[2]PGSUS TRAFFIC'!BY22</f>
        <v>161.98075341339037</v>
      </c>
      <c r="AP21" s="78">
        <v>143.94863630070608</v>
      </c>
      <c r="AQ21" s="78">
        <v>152.67456119259438</v>
      </c>
      <c r="AR21" s="78">
        <v>156.28241390478246</v>
      </c>
      <c r="AS21" s="78">
        <v>165.74992949139795</v>
      </c>
      <c r="AT21" s="78">
        <v>168.844889668544</v>
      </c>
      <c r="AU21" s="78">
        <v>165.89064960629921</v>
      </c>
      <c r="AV21" s="78">
        <v>168.84511006131268</v>
      </c>
      <c r="AW21" s="78">
        <v>175.11694092257889</v>
      </c>
      <c r="AX21" s="78">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V21" s="179">
        <f t="shared" si="0"/>
        <v>3.4344282249614722E-2</v>
      </c>
    </row>
    <row r="22" spans="1:75"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T22" s="84"/>
      <c r="AU22" s="84"/>
      <c r="AV22" s="84"/>
      <c r="AW22" s="84"/>
      <c r="AY22" s="84"/>
      <c r="AZ22" s="84"/>
      <c r="BA22" s="84"/>
      <c r="BB22" s="84"/>
      <c r="BC22" s="84"/>
      <c r="BD22" s="84"/>
      <c r="BG22" s="84"/>
      <c r="BH22" s="84"/>
      <c r="BI22" s="84"/>
      <c r="BJ22" s="84"/>
      <c r="BO22" s="84"/>
      <c r="BP22" s="84"/>
      <c r="BQ22" s="84"/>
      <c r="BR22" s="84"/>
      <c r="BS22" s="84"/>
      <c r="BT22" s="84"/>
      <c r="BV22" s="84"/>
    </row>
    <row r="23" spans="1:75"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T23" s="87"/>
      <c r="AU23" s="87"/>
      <c r="AV23" s="87"/>
      <c r="AW23" s="87"/>
      <c r="AZ23" s="84"/>
      <c r="BA23" s="84"/>
      <c r="BB23" s="84"/>
      <c r="BC23" s="84"/>
      <c r="BD23" s="84"/>
      <c r="BG23" s="84"/>
      <c r="BH23" s="84"/>
      <c r="BI23" s="84"/>
      <c r="BJ23" s="84"/>
      <c r="BK23" s="87"/>
      <c r="BL23" s="87"/>
      <c r="BM23" s="87"/>
      <c r="BN23" s="87"/>
      <c r="BO23" s="87"/>
      <c r="BP23" s="87"/>
      <c r="BQ23" s="87"/>
      <c r="BR23" s="87"/>
      <c r="BS23" s="84"/>
      <c r="BT23" s="84"/>
      <c r="BV23" s="87"/>
    </row>
    <row r="24" spans="1:75"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3">
        <v>2021</v>
      </c>
      <c r="AB24" s="4">
        <v>2021</v>
      </c>
      <c r="AC24" s="4">
        <v>2021</v>
      </c>
      <c r="AD24" s="4">
        <v>2021</v>
      </c>
      <c r="AE24" s="4">
        <v>2021</v>
      </c>
      <c r="AF24" s="4">
        <v>2021</v>
      </c>
      <c r="AG24" s="4">
        <v>2021</v>
      </c>
      <c r="AH24" s="4">
        <v>2021</v>
      </c>
      <c r="AI24" s="4">
        <v>2021</v>
      </c>
      <c r="AJ24" s="4">
        <v>2021</v>
      </c>
      <c r="AK24" s="4">
        <v>2021</v>
      </c>
      <c r="AL24" s="5">
        <v>2021</v>
      </c>
      <c r="AM24" s="7">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2024</v>
      </c>
      <c r="BR24" s="7">
        <v>2024</v>
      </c>
      <c r="BS24" s="7">
        <v>2024</v>
      </c>
      <c r="BT24" s="7">
        <v>2024</v>
      </c>
      <c r="BV24" s="176" t="s">
        <v>38</v>
      </c>
    </row>
    <row r="25" spans="1:75" ht="15" thickBot="1" x14ac:dyDescent="0.35">
      <c r="A25" s="9" t="s">
        <v>4</v>
      </c>
      <c r="B25" s="9"/>
      <c r="C25" s="10" t="s">
        <v>5</v>
      </c>
      <c r="D25" s="11" t="s">
        <v>6</v>
      </c>
      <c r="E25" s="11" t="s">
        <v>7</v>
      </c>
      <c r="F25" s="11" t="s">
        <v>8</v>
      </c>
      <c r="G25" s="11" t="s">
        <v>9</v>
      </c>
      <c r="H25" s="11" t="s">
        <v>10</v>
      </c>
      <c r="I25" s="11" t="s">
        <v>11</v>
      </c>
      <c r="J25" s="11" t="s">
        <v>12</v>
      </c>
      <c r="K25" s="11" t="s">
        <v>13</v>
      </c>
      <c r="L25" s="11" t="s">
        <v>14</v>
      </c>
      <c r="M25" s="11" t="s">
        <v>15</v>
      </c>
      <c r="N25" s="12" t="s">
        <v>16</v>
      </c>
      <c r="O25" s="13" t="s">
        <v>5</v>
      </c>
      <c r="P25" s="14" t="s">
        <v>6</v>
      </c>
      <c r="Q25" s="14" t="s">
        <v>7</v>
      </c>
      <c r="R25" s="14" t="s">
        <v>8</v>
      </c>
      <c r="S25" s="14" t="s">
        <v>9</v>
      </c>
      <c r="T25" s="14" t="s">
        <v>10</v>
      </c>
      <c r="U25" s="14" t="s">
        <v>11</v>
      </c>
      <c r="V25" s="14" t="s">
        <v>12</v>
      </c>
      <c r="W25" s="14" t="s">
        <v>13</v>
      </c>
      <c r="X25" s="14" t="s">
        <v>14</v>
      </c>
      <c r="Y25" s="14" t="s">
        <v>15</v>
      </c>
      <c r="Z25" s="15" t="s">
        <v>16</v>
      </c>
      <c r="AA25" s="10" t="s">
        <v>5</v>
      </c>
      <c r="AB25" s="11" t="s">
        <v>6</v>
      </c>
      <c r="AC25" s="11" t="s">
        <v>7</v>
      </c>
      <c r="AD25" s="11" t="s">
        <v>8</v>
      </c>
      <c r="AE25" s="11" t="s">
        <v>9</v>
      </c>
      <c r="AF25" s="11" t="s">
        <v>10</v>
      </c>
      <c r="AG25" s="11" t="s">
        <v>11</v>
      </c>
      <c r="AH25" s="11" t="s">
        <v>12</v>
      </c>
      <c r="AI25" s="11" t="s">
        <v>13</v>
      </c>
      <c r="AJ25" s="11" t="s">
        <v>14</v>
      </c>
      <c r="AK25" s="11" t="s">
        <v>15</v>
      </c>
      <c r="AL25" s="12" t="s">
        <v>16</v>
      </c>
      <c r="AM25" s="14" t="s">
        <v>5</v>
      </c>
      <c r="AN25" s="14" t="s">
        <v>6</v>
      </c>
      <c r="AO25" s="14" t="s">
        <v>7</v>
      </c>
      <c r="AP25" s="14" t="s">
        <v>8</v>
      </c>
      <c r="AQ25" s="14" t="s">
        <v>9</v>
      </c>
      <c r="AR25" s="14" t="s">
        <v>10</v>
      </c>
      <c r="AS25" s="14" t="str">
        <f>+AS3</f>
        <v>Temmuz</v>
      </c>
      <c r="AT25" s="14" t="s">
        <v>12</v>
      </c>
      <c r="AU25" s="14" t="s">
        <v>13</v>
      </c>
      <c r="AV25" s="14" t="s">
        <v>14</v>
      </c>
      <c r="AW25" s="14" t="s">
        <v>15</v>
      </c>
      <c r="AX25" s="14" t="s">
        <v>16</v>
      </c>
      <c r="AY25" s="10" t="str">
        <f t="shared" ref="AY25" si="1">+AY3</f>
        <v>Ocak</v>
      </c>
      <c r="AZ25" s="11" t="s">
        <v>6</v>
      </c>
      <c r="BA25" s="11" t="s">
        <v>7</v>
      </c>
      <c r="BB25" s="11" t="s">
        <v>8</v>
      </c>
      <c r="BC25" s="11" t="s">
        <v>9</v>
      </c>
      <c r="BD25" s="11" t="s">
        <v>10</v>
      </c>
      <c r="BE25" s="11" t="s">
        <v>11</v>
      </c>
      <c r="BF25" s="11" t="s">
        <v>12</v>
      </c>
      <c r="BG25" s="11" t="s">
        <v>13</v>
      </c>
      <c r="BH25" s="11" t="s">
        <v>14</v>
      </c>
      <c r="BI25" s="11" t="s">
        <v>15</v>
      </c>
      <c r="BJ25" s="11" t="s">
        <v>16</v>
      </c>
      <c r="BK25" s="13" t="s">
        <v>5</v>
      </c>
      <c r="BL25" s="14" t="s">
        <v>6</v>
      </c>
      <c r="BM25" s="14" t="s">
        <v>7</v>
      </c>
      <c r="BN25" s="14" t="s">
        <v>8</v>
      </c>
      <c r="BO25" s="14" t="s">
        <v>9</v>
      </c>
      <c r="BP25" s="14" t="s">
        <v>10</v>
      </c>
      <c r="BQ25" s="14" t="s">
        <v>11</v>
      </c>
      <c r="BR25" s="14" t="s">
        <v>12</v>
      </c>
      <c r="BS25" s="14" t="s">
        <v>13</v>
      </c>
      <c r="BT25" s="14" t="s">
        <v>14</v>
      </c>
      <c r="BV25" s="177" t="s">
        <v>35</v>
      </c>
    </row>
    <row r="26" spans="1:75" x14ac:dyDescent="0.3">
      <c r="A26" s="181" t="s">
        <v>1</v>
      </c>
      <c r="B26" s="88" t="s">
        <v>17</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4">
        <v>20.157100999999997</v>
      </c>
      <c r="AM26" s="132">
        <v>1.548116</v>
      </c>
      <c r="AN26" s="21">
        <v>3.1163160000000003</v>
      </c>
      <c r="AO26" s="21">
        <f>+'[2]PGSUS TRAFFIC'!BY31</f>
        <v>4.853021</v>
      </c>
      <c r="AP26" s="21">
        <v>6.62324</v>
      </c>
      <c r="AQ26" s="21">
        <v>8.8595240000000004</v>
      </c>
      <c r="AR26" s="21">
        <v>11.367481000000002</v>
      </c>
      <c r="AS26" s="21">
        <v>14.244484000000002</v>
      </c>
      <c r="AT26" s="21">
        <v>17.210951000000001</v>
      </c>
      <c r="AU26" s="21">
        <v>19.852439</v>
      </c>
      <c r="AV26" s="21">
        <v>22.521784</v>
      </c>
      <c r="AW26" s="21">
        <v>24.719115000000002</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V26" s="178">
        <v>0.11672564348224612</v>
      </c>
    </row>
    <row r="27" spans="1:75" x14ac:dyDescent="0.3">
      <c r="A27" s="182"/>
      <c r="B27" s="90" t="s">
        <v>18</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33">
        <v>138436</v>
      </c>
      <c r="AM27" s="133">
        <v>10974</v>
      </c>
      <c r="AN27" s="28">
        <v>21117</v>
      </c>
      <c r="AO27" s="28">
        <f>+'[2]PGSUS TRAFFIC'!BY32</f>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V27" s="179">
        <v>6.6308975330961584E-2</v>
      </c>
    </row>
    <row r="28" spans="1:75" x14ac:dyDescent="0.3">
      <c r="A28" s="182"/>
      <c r="B28" s="90" t="s">
        <v>19</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40">
        <v>25.912407999999999</v>
      </c>
      <c r="AM28" s="134">
        <v>2.082281</v>
      </c>
      <c r="AN28" s="35">
        <v>4.0026510000000002</v>
      </c>
      <c r="AO28" s="35">
        <f>+'[2]PGSUS TRAFFIC'!BY33</f>
        <v>6.0040569999999995</v>
      </c>
      <c r="AP28" s="35">
        <v>8.3133269999999992</v>
      </c>
      <c r="AQ28" s="35">
        <v>11.232505</v>
      </c>
      <c r="AR28" s="35">
        <v>14.286235999999999</v>
      </c>
      <c r="AS28" s="35">
        <v>17.559072999999998</v>
      </c>
      <c r="AT28" s="35">
        <v>20.861863</v>
      </c>
      <c r="AU28" s="35">
        <v>23.924254999999999</v>
      </c>
      <c r="AV28" s="35">
        <v>27.046686999999999</v>
      </c>
      <c r="AW28" s="35">
        <v>29.559705999999998</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V28" s="179">
        <v>0.10132012327748718</v>
      </c>
    </row>
    <row r="29" spans="1:75" x14ac:dyDescent="0.3">
      <c r="A29" s="182"/>
      <c r="B29" s="93" t="s">
        <v>20</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60">
        <v>0.77789377969040929</v>
      </c>
      <c r="AM29" s="135">
        <v>0.7434712221837495</v>
      </c>
      <c r="AN29" s="43">
        <v>0.77856300736686768</v>
      </c>
      <c r="AO29" s="43">
        <f>+'[2]PGSUS TRAFFIC'!BY34</f>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0.83624360134028408</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V29" s="180">
        <v>1.2127264520665704</v>
      </c>
      <c r="BW29" t="s">
        <v>36</v>
      </c>
    </row>
    <row r="30" spans="1:75" x14ac:dyDescent="0.3">
      <c r="A30" s="182"/>
      <c r="B30" s="90" t="s">
        <v>21</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33">
        <v>33052.462440247997</v>
      </c>
      <c r="AM30" s="133">
        <v>2916.5730741119969</v>
      </c>
      <c r="AN30" s="28">
        <v>5576.7432524039959</v>
      </c>
      <c r="AO30" s="28">
        <f>+'[2]PGSUS TRAFFIC'!BY35</f>
        <v>8402.0889647280019</v>
      </c>
      <c r="AP30" s="28">
        <v>11829.217973215997</v>
      </c>
      <c r="AQ30" s="28">
        <v>15894.980580167998</v>
      </c>
      <c r="AR30" s="28">
        <v>20351.252876648436</v>
      </c>
      <c r="AS30" s="28">
        <v>25371.418838648904</v>
      </c>
      <c r="AT30" s="28">
        <v>30448.279669804127</v>
      </c>
      <c r="AU30" s="28">
        <v>35191.396997237425</v>
      </c>
      <c r="AV30" s="28">
        <v>39960.830203837933</v>
      </c>
      <c r="AW30" s="28">
        <v>43649.535809024797</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V30" s="179">
        <v>7.9728504327433614E-2</v>
      </c>
    </row>
    <row r="31" spans="1:75" ht="15" thickBot="1" x14ac:dyDescent="0.35">
      <c r="A31" s="182"/>
      <c r="B31" s="90" t="s">
        <v>22</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33">
        <v>145.60591898061196</v>
      </c>
      <c r="AM31" s="133">
        <v>141.07125934025879</v>
      </c>
      <c r="AN31" s="28">
        <v>147.57380309703083</v>
      </c>
      <c r="AO31" s="28">
        <f>+'[2]PGSUS TRAFFIC'!BY36</f>
        <v>153.11629594573279</v>
      </c>
      <c r="AP31" s="28">
        <v>151.25696537864255</v>
      </c>
      <c r="AQ31" s="28">
        <v>150.17160485456643</v>
      </c>
      <c r="AR31" s="28">
        <v>151.94120163068905</v>
      </c>
      <c r="AS31" s="28">
        <v>155.4311091712587</v>
      </c>
      <c r="AT31" s="28">
        <v>158.48604920991565</v>
      </c>
      <c r="AU31" s="28">
        <v>159.77046581251611</v>
      </c>
      <c r="AV31" s="28">
        <v>160.78834305459375</v>
      </c>
      <c r="AW31" s="28">
        <v>161.81349541446556</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V31" s="179">
        <v>4.7281481557103211E-2</v>
      </c>
    </row>
    <row r="32" spans="1:75" x14ac:dyDescent="0.3">
      <c r="A32" s="184" t="s">
        <v>2</v>
      </c>
      <c r="B32" s="95" t="s">
        <v>17</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6">
        <v>11.993186999999999</v>
      </c>
      <c r="AM32" s="136">
        <v>0.71699100000000004</v>
      </c>
      <c r="AN32" s="54">
        <v>1.446698</v>
      </c>
      <c r="AO32" s="54">
        <f>+'[2]PGSUS TRAFFIC'!BY38</f>
        <v>2.1987220000000001</v>
      </c>
      <c r="AP32" s="54">
        <v>2.9291999999999998</v>
      </c>
      <c r="AQ32" s="54">
        <v>3.895537</v>
      </c>
      <c r="AR32" s="54">
        <v>4.9558499999999999</v>
      </c>
      <c r="AS32" s="54">
        <v>6.0697709999999994</v>
      </c>
      <c r="AT32" s="54">
        <v>7.2074789999999993</v>
      </c>
      <c r="AU32" s="54">
        <v>8.1635179999999998</v>
      </c>
      <c r="AV32" s="54">
        <v>9.1530229999999992</v>
      </c>
      <c r="AW32" s="54">
        <v>10.052148000000001</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V32" s="178">
        <v>0.13209798796018024</v>
      </c>
    </row>
    <row r="33" spans="1:75" x14ac:dyDescent="0.3">
      <c r="A33" s="182"/>
      <c r="B33" s="96" t="s">
        <v>18</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33">
        <v>78266</v>
      </c>
      <c r="AM33" s="133">
        <v>4725</v>
      </c>
      <c r="AN33" s="28">
        <v>9254</v>
      </c>
      <c r="AO33" s="28">
        <f>+'[2]PGSUS TRAFFIC'!BY39</f>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V33" s="179">
        <v>5.6882255389718139E-2</v>
      </c>
    </row>
    <row r="34" spans="1:75" x14ac:dyDescent="0.3">
      <c r="A34" s="182"/>
      <c r="B34" s="96" t="s">
        <v>19</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40">
        <v>14.703337000000001</v>
      </c>
      <c r="AM34" s="134">
        <v>0.88818399999999997</v>
      </c>
      <c r="AN34" s="35">
        <v>1.7378390000000001</v>
      </c>
      <c r="AO34" s="35">
        <f>+'[2]PGSUS TRAFFIC'!BY40</f>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V34" s="179">
        <v>0.11154896396637581</v>
      </c>
    </row>
    <row r="35" spans="1:75" x14ac:dyDescent="0.3">
      <c r="A35" s="182"/>
      <c r="B35" s="97" t="s">
        <v>20</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60">
        <v>0.81567789679308844</v>
      </c>
      <c r="AM35" s="135">
        <v>0.80725502823739237</v>
      </c>
      <c r="AN35" s="43">
        <v>0.83246952105459704</v>
      </c>
      <c r="AO35" s="43">
        <f>+'[2]PGSUS TRAFFIC'!BY41</f>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0.85465188794770686</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V35" s="180">
        <v>1.634628591553855</v>
      </c>
      <c r="BW35" t="s">
        <v>36</v>
      </c>
    </row>
    <row r="36" spans="1:75" x14ac:dyDescent="0.3">
      <c r="A36" s="182"/>
      <c r="B36" s="96" t="s">
        <v>21</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33">
        <v>11491.087490032014</v>
      </c>
      <c r="AM36" s="133">
        <v>680.70517359200016</v>
      </c>
      <c r="AN36" s="28">
        <v>1331.8688045000004</v>
      </c>
      <c r="AO36" s="28">
        <f>+'[2]PGSUS TRAFFIC'!BY42</f>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8606.5611391964412</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V36" s="179">
        <v>5.6613303685171923E-2</v>
      </c>
    </row>
    <row r="37" spans="1:75" ht="15" thickBot="1" x14ac:dyDescent="0.35">
      <c r="A37" s="185"/>
      <c r="B37" s="98" t="s">
        <v>22</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9">
        <v>153.23623284695779</v>
      </c>
      <c r="AM37" s="137">
        <v>151.74412698412701</v>
      </c>
      <c r="AN37" s="66">
        <v>156.33218067862546</v>
      </c>
      <c r="AO37" s="66">
        <f>+'[2]PGSUS TRAFFIC'!BY43</f>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164.71910333300562</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V37" s="179">
        <v>7.1167561179960259E-2</v>
      </c>
    </row>
    <row r="38" spans="1:75" x14ac:dyDescent="0.3">
      <c r="A38" s="181" t="s">
        <v>3</v>
      </c>
      <c r="B38" s="100" t="s">
        <v>17</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4">
        <v>8.1639140000000001</v>
      </c>
      <c r="AM38" s="132">
        <v>0.831125</v>
      </c>
      <c r="AN38" s="21">
        <v>1.669618</v>
      </c>
      <c r="AO38" s="21">
        <f>+'[2]PGSUS TRAFFIC'!BY44</f>
        <v>2.654299</v>
      </c>
      <c r="AP38" s="21">
        <v>3.6940400000000002</v>
      </c>
      <c r="AQ38" s="21">
        <v>4.9639870000000004</v>
      </c>
      <c r="AR38" s="21">
        <v>6.4116309999999999</v>
      </c>
      <c r="AS38" s="21">
        <v>8.1747130000000006</v>
      </c>
      <c r="AT38" s="21">
        <v>10.003472</v>
      </c>
      <c r="AU38" s="21">
        <v>11.688921000000001</v>
      </c>
      <c r="AV38" s="21">
        <v>13.368761000000001</v>
      </c>
      <c r="AW38" s="21">
        <v>14.666967</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V38" s="178">
        <v>0.10821937086220745</v>
      </c>
    </row>
    <row r="39" spans="1:75" x14ac:dyDescent="0.3">
      <c r="A39" s="182"/>
      <c r="B39" s="96" t="s">
        <v>18</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33">
        <v>60170</v>
      </c>
      <c r="AM39" s="133">
        <v>6249</v>
      </c>
      <c r="AN39" s="28">
        <v>11863</v>
      </c>
      <c r="AO39" s="28">
        <f>+'[2]PGSUS TRAFFIC'!BY45</f>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V39" s="179">
        <v>7.142214626248089E-2</v>
      </c>
    </row>
    <row r="40" spans="1:75" x14ac:dyDescent="0.3">
      <c r="A40" s="182"/>
      <c r="B40" s="96" t="s">
        <v>19</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40">
        <v>11.209070999999998</v>
      </c>
      <c r="AM40" s="134">
        <v>1.194097</v>
      </c>
      <c r="AN40" s="35">
        <v>2.264812</v>
      </c>
      <c r="AO40" s="35">
        <f>+'[2]PGSUS TRAFFIC'!BY46</f>
        <v>3.419924</v>
      </c>
      <c r="AP40" s="35">
        <v>4.799658</v>
      </c>
      <c r="AQ40" s="35">
        <v>6.4039999999999999</v>
      </c>
      <c r="AR40" s="35">
        <v>8.1893229999999999</v>
      </c>
      <c r="AS40" s="35">
        <v>10.255322</v>
      </c>
      <c r="AT40" s="35">
        <v>12.358972</v>
      </c>
      <c r="AU40" s="35">
        <v>14.343693999999999</v>
      </c>
      <c r="AV40" s="35">
        <v>16.308710999999999</v>
      </c>
      <c r="AW40" s="35">
        <v>17.798019</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V40" s="179">
        <v>9.582969858042345E-2</v>
      </c>
    </row>
    <row r="41" spans="1:75" x14ac:dyDescent="0.3">
      <c r="A41" s="182"/>
      <c r="B41" s="97" t="s">
        <v>20</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60">
        <v>0.72833100976878473</v>
      </c>
      <c r="AM41" s="135">
        <v>0.69602804462284051</v>
      </c>
      <c r="AN41" s="43">
        <v>0.73719937902130506</v>
      </c>
      <c r="AO41" s="43">
        <f>+'[2]PGSUS TRAFFIC'!BY47</f>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0.82407862358164685</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V41" s="180">
        <v>0.96973613305805229</v>
      </c>
      <c r="BW41" t="s">
        <v>36</v>
      </c>
    </row>
    <row r="42" spans="1:75" x14ac:dyDescent="0.3">
      <c r="A42" s="182"/>
      <c r="B42" s="96" t="s">
        <v>21</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33">
        <v>21561.374950215988</v>
      </c>
      <c r="AM42" s="133">
        <v>2235.8679005199965</v>
      </c>
      <c r="AN42" s="28">
        <v>4244.8744479039951</v>
      </c>
      <c r="AO42" s="28">
        <f>+'[2]PGSUS TRAFFIC'!BY48</f>
        <v>6434.4325999839994</v>
      </c>
      <c r="AP42" s="28">
        <v>9176.7764701439955</v>
      </c>
      <c r="AQ42" s="28">
        <v>12273.104905171997</v>
      </c>
      <c r="AR42" s="28">
        <v>15808.276990218557</v>
      </c>
      <c r="AS42" s="28">
        <v>19967.561265271175</v>
      </c>
      <c r="AT42" s="28">
        <v>24193.19013784315</v>
      </c>
      <c r="AU42" s="28">
        <v>28171.485392039103</v>
      </c>
      <c r="AV42" s="28">
        <v>32117.408908879348</v>
      </c>
      <c r="AW42" s="28">
        <v>35042.974669828356</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V42" s="179">
        <v>8.4242166435681609E-2</v>
      </c>
    </row>
    <row r="43" spans="1:75" ht="15" thickBot="1" x14ac:dyDescent="0.35">
      <c r="A43" s="183"/>
      <c r="B43" s="106" t="s">
        <v>22</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11">
        <v>135.68080438756854</v>
      </c>
      <c r="AM43" s="138">
        <v>133.00128020483277</v>
      </c>
      <c r="AN43" s="109">
        <v>140.74163365084718</v>
      </c>
      <c r="AO43" s="109">
        <f>+'[2]PGSUS TRAFFIC'!BY49</f>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159.88060433630923</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V43" s="179">
        <v>3.4344282249614722E-2</v>
      </c>
    </row>
    <row r="44" spans="1:75" ht="15" thickTop="1" x14ac:dyDescent="0.3"/>
  </sheetData>
  <mergeCells count="6">
    <mergeCell ref="A38:A43"/>
    <mergeCell ref="A4:A9"/>
    <mergeCell ref="A10:A15"/>
    <mergeCell ref="A16:A21"/>
    <mergeCell ref="A26:A31"/>
    <mergeCell ref="A32:A37"/>
  </mergeCells>
  <phoneticPr fontId="13" type="noConversion"/>
  <pageMargins left="0.70866141732283472" right="0.70866141732283472" top="0.74803149606299213" bottom="0.74803149606299213" header="0.31496062992125984" footer="0.31496062992125984"/>
  <pageSetup paperSize="9" orientation="portrait" r:id="rId1"/>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F1A1-369A-42DD-A60B-E0B84F58B29F}">
  <dimension ref="B2:N29"/>
  <sheetViews>
    <sheetView showGridLines="0" workbookViewId="0">
      <selection activeCell="N12" sqref="N12"/>
    </sheetView>
  </sheetViews>
  <sheetFormatPr defaultRowHeight="14.4" x14ac:dyDescent="0.3"/>
  <cols>
    <col min="2" max="2" width="28.109375" customWidth="1"/>
    <col min="3" max="14" width="12.88671875" customWidth="1"/>
  </cols>
  <sheetData>
    <row r="2" spans="2:14" ht="18.75" customHeight="1" x14ac:dyDescent="0.3">
      <c r="B2" s="139" t="s">
        <v>26</v>
      </c>
      <c r="C2" s="140">
        <v>2019</v>
      </c>
      <c r="D2" s="141">
        <v>2020</v>
      </c>
      <c r="E2" s="140">
        <v>2021</v>
      </c>
      <c r="F2" s="142">
        <v>2022</v>
      </c>
      <c r="G2" s="173">
        <v>2023</v>
      </c>
      <c r="H2" s="142">
        <v>2024</v>
      </c>
    </row>
    <row r="3" spans="2:14" ht="18.75" customHeight="1" x14ac:dyDescent="0.3">
      <c r="B3" s="143" t="s">
        <v>4</v>
      </c>
      <c r="C3" s="144" t="s">
        <v>29</v>
      </c>
      <c r="D3" s="145" t="s">
        <v>29</v>
      </c>
      <c r="E3" s="144" t="s">
        <v>29</v>
      </c>
      <c r="F3" s="145" t="s">
        <v>29</v>
      </c>
      <c r="G3" s="144" t="s">
        <v>29</v>
      </c>
      <c r="H3" s="175" t="s">
        <v>33</v>
      </c>
    </row>
    <row r="4" spans="2:14" ht="18.75" customHeight="1" x14ac:dyDescent="0.3">
      <c r="B4" s="146" t="s">
        <v>27</v>
      </c>
      <c r="C4" s="147">
        <v>65.147499999999994</v>
      </c>
      <c r="D4" s="148">
        <v>71.294600000000003</v>
      </c>
      <c r="E4" s="149">
        <v>71.020300000000006</v>
      </c>
      <c r="F4" s="149">
        <v>62.086799999999997</v>
      </c>
      <c r="G4" s="149">
        <v>61.3352</v>
      </c>
      <c r="H4" s="149">
        <v>58.29</v>
      </c>
    </row>
    <row r="5" spans="2:14" ht="18.75" customHeight="1" x14ac:dyDescent="0.3">
      <c r="B5" s="150" t="s">
        <v>28</v>
      </c>
      <c r="C5" s="151">
        <v>56.620800000000003</v>
      </c>
      <c r="D5" s="152">
        <v>55.729199999999999</v>
      </c>
      <c r="E5" s="153">
        <v>53.521299999999997</v>
      </c>
      <c r="F5" s="153">
        <v>52.027090000000001</v>
      </c>
      <c r="G5" s="153">
        <v>51.518000000000001</v>
      </c>
      <c r="H5" s="153">
        <v>50.542900000000003</v>
      </c>
    </row>
    <row r="6" spans="2:14" ht="40.200000000000003" customHeight="1" x14ac:dyDescent="0.3">
      <c r="B6" s="186" t="s">
        <v>34</v>
      </c>
      <c r="C6" s="186"/>
      <c r="D6" s="186"/>
      <c r="E6" s="186"/>
      <c r="F6" s="186"/>
      <c r="G6" s="186"/>
      <c r="H6" s="186"/>
    </row>
    <row r="7" spans="2:14" ht="12" customHeight="1" x14ac:dyDescent="0.3"/>
    <row r="8" spans="2:14" ht="18.75" customHeight="1" x14ac:dyDescent="0.3">
      <c r="B8" s="139" t="s">
        <v>26</v>
      </c>
      <c r="C8" s="141">
        <v>2024</v>
      </c>
      <c r="D8" s="154">
        <v>2024</v>
      </c>
      <c r="E8" s="154">
        <v>2024</v>
      </c>
      <c r="F8" s="154">
        <v>2024</v>
      </c>
      <c r="G8" s="154">
        <v>2024</v>
      </c>
      <c r="H8" s="154">
        <v>2024</v>
      </c>
      <c r="I8" s="154">
        <v>2024</v>
      </c>
      <c r="J8" s="154">
        <v>2024</v>
      </c>
      <c r="K8" s="154">
        <v>2024</v>
      </c>
      <c r="L8" s="154">
        <v>2024</v>
      </c>
      <c r="M8" s="154">
        <v>2024</v>
      </c>
      <c r="N8" s="155">
        <v>2024</v>
      </c>
    </row>
    <row r="9" spans="2:14" ht="18.75" customHeight="1" x14ac:dyDescent="0.3">
      <c r="B9" s="156" t="s">
        <v>0</v>
      </c>
      <c r="C9" s="157" t="s">
        <v>5</v>
      </c>
      <c r="D9" s="158" t="s">
        <v>6</v>
      </c>
      <c r="E9" s="158" t="s">
        <v>7</v>
      </c>
      <c r="F9" s="158" t="s">
        <v>8</v>
      </c>
      <c r="G9" s="158" t="s">
        <v>9</v>
      </c>
      <c r="H9" s="158" t="s">
        <v>10</v>
      </c>
      <c r="I9" s="158" t="s">
        <v>11</v>
      </c>
      <c r="J9" s="158" t="s">
        <v>12</v>
      </c>
      <c r="K9" s="158" t="s">
        <v>13</v>
      </c>
      <c r="L9" s="158" t="s">
        <v>14</v>
      </c>
      <c r="M9" s="158" t="s">
        <v>15</v>
      </c>
      <c r="N9" s="159" t="s">
        <v>16</v>
      </c>
    </row>
    <row r="10" spans="2:14" ht="18.75" customHeight="1" x14ac:dyDescent="0.3">
      <c r="B10" s="160" t="s">
        <v>27</v>
      </c>
      <c r="C10" s="161">
        <v>60.19552351600025</v>
      </c>
      <c r="D10" s="161">
        <v>57.154916689288498</v>
      </c>
      <c r="E10" s="161">
        <v>57.180811303447733</v>
      </c>
      <c r="F10" s="161">
        <v>57.238876006220913</v>
      </c>
      <c r="G10" s="161">
        <v>57.927800623571528</v>
      </c>
      <c r="H10" s="161">
        <v>60.37672924627342</v>
      </c>
      <c r="I10" s="161">
        <v>59.411432278764003</v>
      </c>
      <c r="J10" s="161">
        <v>57.101985035583517</v>
      </c>
      <c r="K10" s="161">
        <v>57.809350140453404</v>
      </c>
      <c r="L10" s="161">
        <v>58.402162700281337</v>
      </c>
      <c r="M10" s="161"/>
      <c r="N10" s="162"/>
    </row>
    <row r="11" spans="2:14" ht="18.75" customHeight="1" x14ac:dyDescent="0.3">
      <c r="B11" s="163" t="s">
        <v>28</v>
      </c>
      <c r="C11" s="164">
        <v>50.901756264861142</v>
      </c>
      <c r="D11" s="164">
        <v>50.570316027657341</v>
      </c>
      <c r="E11" s="164">
        <v>49.697915379278712</v>
      </c>
      <c r="F11" s="164">
        <v>49.945182200342579</v>
      </c>
      <c r="G11" s="164">
        <v>49.924889516682079</v>
      </c>
      <c r="H11" s="164">
        <v>51.121203572474407</v>
      </c>
      <c r="I11" s="164">
        <v>51.539732255266536</v>
      </c>
      <c r="J11" s="164">
        <v>50.555867176386947</v>
      </c>
      <c r="K11" s="164">
        <v>49.995101147579312</v>
      </c>
      <c r="L11" s="164">
        <v>50.921246038994461</v>
      </c>
      <c r="M11" s="164"/>
      <c r="N11" s="153"/>
    </row>
    <row r="12" spans="2:14" ht="18.75" customHeight="1" x14ac:dyDescent="0.3">
      <c r="B12" s="174"/>
    </row>
    <row r="13" spans="2:14" ht="18.75" customHeight="1" x14ac:dyDescent="0.3">
      <c r="B13" s="165" t="s">
        <v>26</v>
      </c>
      <c r="C13" s="140">
        <v>2023</v>
      </c>
      <c r="D13" s="166">
        <v>2023</v>
      </c>
      <c r="E13" s="166">
        <v>2023</v>
      </c>
      <c r="F13" s="166">
        <v>2023</v>
      </c>
      <c r="G13" s="166">
        <v>2023</v>
      </c>
      <c r="H13" s="166">
        <v>2023</v>
      </c>
      <c r="I13" s="166">
        <v>2023</v>
      </c>
      <c r="J13" s="166">
        <v>2023</v>
      </c>
      <c r="K13" s="166">
        <v>2023</v>
      </c>
      <c r="L13" s="166">
        <v>2023</v>
      </c>
      <c r="M13" s="166">
        <v>2023</v>
      </c>
      <c r="N13" s="167">
        <v>2023</v>
      </c>
    </row>
    <row r="14" spans="2:14" ht="18.75" customHeight="1" x14ac:dyDescent="0.3">
      <c r="B14" s="168" t="s">
        <v>0</v>
      </c>
      <c r="C14" s="169" t="s">
        <v>5</v>
      </c>
      <c r="D14" s="170" t="s">
        <v>6</v>
      </c>
      <c r="E14" s="170" t="s">
        <v>7</v>
      </c>
      <c r="F14" s="170" t="s">
        <v>8</v>
      </c>
      <c r="G14" s="170" t="s">
        <v>9</v>
      </c>
      <c r="H14" s="170" t="s">
        <v>10</v>
      </c>
      <c r="I14" s="170" t="s">
        <v>11</v>
      </c>
      <c r="J14" s="170" t="s">
        <v>12</v>
      </c>
      <c r="K14" s="170" t="s">
        <v>13</v>
      </c>
      <c r="L14" s="170" t="s">
        <v>14</v>
      </c>
      <c r="M14" s="170" t="s">
        <v>15</v>
      </c>
      <c r="N14" s="171" t="s">
        <v>16</v>
      </c>
    </row>
    <row r="15" spans="2:14" ht="18.75" customHeight="1" x14ac:dyDescent="0.3">
      <c r="B15" s="160" t="s">
        <v>27</v>
      </c>
      <c r="C15" s="161">
        <v>61.107822959171656</v>
      </c>
      <c r="D15" s="161">
        <v>59.785839435887361</v>
      </c>
      <c r="E15" s="161">
        <v>60.542197535127393</v>
      </c>
      <c r="F15" s="161">
        <v>62.276786462320715</v>
      </c>
      <c r="G15" s="161">
        <v>62.777800860221411</v>
      </c>
      <c r="H15" s="161">
        <v>63.537180831397009</v>
      </c>
      <c r="I15" s="161">
        <v>61.054648348264351</v>
      </c>
      <c r="J15" s="161">
        <v>60.808055308151879</v>
      </c>
      <c r="K15" s="161">
        <v>60.369822593212028</v>
      </c>
      <c r="L15" s="161">
        <v>60.012008744258232</v>
      </c>
      <c r="M15" s="161">
        <v>62.549347166041343</v>
      </c>
      <c r="N15" s="162">
        <v>61.136970881511843</v>
      </c>
    </row>
    <row r="16" spans="2:14" ht="18.75" customHeight="1" x14ac:dyDescent="0.3">
      <c r="B16" s="163" t="s">
        <v>28</v>
      </c>
      <c r="C16" s="164">
        <v>51.517991338863155</v>
      </c>
      <c r="D16" s="164">
        <v>51.787166924842445</v>
      </c>
      <c r="E16" s="164">
        <v>50.616112344913397</v>
      </c>
      <c r="F16" s="164">
        <v>49.819310669520448</v>
      </c>
      <c r="G16" s="164">
        <v>50.741254904587564</v>
      </c>
      <c r="H16" s="164">
        <v>51.212685177358033</v>
      </c>
      <c r="I16" s="164">
        <v>52.004248640186375</v>
      </c>
      <c r="J16" s="164">
        <v>52.366297546637327</v>
      </c>
      <c r="K16" s="164">
        <v>52.167333937404067</v>
      </c>
      <c r="L16" s="164">
        <v>51.82000833151794</v>
      </c>
      <c r="M16" s="164">
        <v>52.732607886399528</v>
      </c>
      <c r="N16" s="153">
        <v>51.006228171982102</v>
      </c>
    </row>
    <row r="17" spans="2:14" ht="18.75" customHeight="1" x14ac:dyDescent="0.3"/>
    <row r="18" spans="2:14" ht="18.75" customHeight="1" x14ac:dyDescent="0.3">
      <c r="B18" s="139" t="s">
        <v>26</v>
      </c>
      <c r="C18" s="141">
        <v>2022</v>
      </c>
      <c r="D18" s="154">
        <v>2022</v>
      </c>
      <c r="E18" s="154">
        <v>2022</v>
      </c>
      <c r="F18" s="154">
        <v>2022</v>
      </c>
      <c r="G18" s="154">
        <v>2022</v>
      </c>
      <c r="H18" s="154">
        <v>2022</v>
      </c>
      <c r="I18" s="154">
        <v>2022</v>
      </c>
      <c r="J18" s="154">
        <v>2022</v>
      </c>
      <c r="K18" s="154">
        <v>2022</v>
      </c>
      <c r="L18" s="154">
        <v>2022</v>
      </c>
      <c r="M18" s="154">
        <v>2022</v>
      </c>
      <c r="N18" s="155">
        <v>2022</v>
      </c>
    </row>
    <row r="19" spans="2:14" ht="18.75" customHeight="1" x14ac:dyDescent="0.3">
      <c r="B19" s="156" t="s">
        <v>0</v>
      </c>
      <c r="C19" s="157" t="s">
        <v>5</v>
      </c>
      <c r="D19" s="158" t="s">
        <v>6</v>
      </c>
      <c r="E19" s="158" t="s">
        <v>7</v>
      </c>
      <c r="F19" s="158" t="s">
        <v>8</v>
      </c>
      <c r="G19" s="158" t="s">
        <v>9</v>
      </c>
      <c r="H19" s="158" t="s">
        <v>10</v>
      </c>
      <c r="I19" s="158" t="s">
        <v>11</v>
      </c>
      <c r="J19" s="158" t="s">
        <v>12</v>
      </c>
      <c r="K19" s="158" t="s">
        <v>13</v>
      </c>
      <c r="L19" s="158" t="s">
        <v>14</v>
      </c>
      <c r="M19" s="158" t="s">
        <v>15</v>
      </c>
      <c r="N19" s="159" t="s">
        <v>16</v>
      </c>
    </row>
    <row r="20" spans="2:14" ht="18.75" customHeight="1" x14ac:dyDescent="0.3">
      <c r="B20" s="160" t="s">
        <v>27</v>
      </c>
      <c r="C20" s="161">
        <v>71.181962486104879</v>
      </c>
      <c r="D20" s="161">
        <v>63.900620517257408</v>
      </c>
      <c r="E20" s="161">
        <v>60.997978402757781</v>
      </c>
      <c r="F20" s="161">
        <v>66.462618739886466</v>
      </c>
      <c r="G20" s="161">
        <v>65.065247939590535</v>
      </c>
      <c r="H20" s="161">
        <v>63.220685323333306</v>
      </c>
      <c r="I20" s="161">
        <v>60.330598328320335</v>
      </c>
      <c r="J20" s="161">
        <v>59.639450372106324</v>
      </c>
      <c r="K20" s="161">
        <v>60.70500607145437</v>
      </c>
      <c r="L20" s="161">
        <v>60.45390666352894</v>
      </c>
      <c r="M20" s="161">
        <v>59.02096975647008</v>
      </c>
      <c r="N20" s="162">
        <v>60.580678869018158</v>
      </c>
    </row>
    <row r="21" spans="2:14" ht="18.75" customHeight="1" x14ac:dyDescent="0.3">
      <c r="B21" s="163" t="s">
        <v>28</v>
      </c>
      <c r="C21" s="164">
        <v>51.815142237096872</v>
      </c>
      <c r="D21" s="164">
        <v>51.960209947450849</v>
      </c>
      <c r="E21" s="164">
        <v>52.864529812580912</v>
      </c>
      <c r="F21" s="164">
        <v>50.789265057983208</v>
      </c>
      <c r="G21" s="164">
        <v>52.03321202233132</v>
      </c>
      <c r="H21" s="164">
        <v>52.596317039494181</v>
      </c>
      <c r="I21" s="164">
        <v>52.563502560948855</v>
      </c>
      <c r="J21" s="164">
        <v>52.751675184103874</v>
      </c>
      <c r="K21" s="164">
        <v>51.994529069230211</v>
      </c>
      <c r="L21" s="164">
        <v>51.904345366951574</v>
      </c>
      <c r="M21" s="164">
        <v>51.493094727009272</v>
      </c>
      <c r="N21" s="153">
        <v>51.137783833502972</v>
      </c>
    </row>
    <row r="23" spans="2:14" ht="18.75" customHeight="1" x14ac:dyDescent="0.3">
      <c r="B23" s="165" t="s">
        <v>26</v>
      </c>
      <c r="C23" s="140">
        <v>2021</v>
      </c>
      <c r="D23" s="166">
        <v>2021</v>
      </c>
      <c r="E23" s="166">
        <v>2021</v>
      </c>
      <c r="F23" s="166">
        <v>2021</v>
      </c>
      <c r="G23" s="166">
        <v>2021</v>
      </c>
      <c r="H23" s="166">
        <v>2021</v>
      </c>
      <c r="I23" s="166">
        <v>2021</v>
      </c>
      <c r="J23" s="166">
        <v>2021</v>
      </c>
      <c r="K23" s="166">
        <v>2021</v>
      </c>
      <c r="L23" s="166">
        <v>2021</v>
      </c>
      <c r="M23" s="166">
        <v>2021</v>
      </c>
      <c r="N23" s="167">
        <v>2021</v>
      </c>
    </row>
    <row r="24" spans="2:14" ht="18.75" customHeight="1" x14ac:dyDescent="0.3">
      <c r="B24" s="168" t="s">
        <v>0</v>
      </c>
      <c r="C24" s="169" t="s">
        <v>5</v>
      </c>
      <c r="D24" s="170" t="s">
        <v>6</v>
      </c>
      <c r="E24" s="170" t="s">
        <v>7</v>
      </c>
      <c r="F24" s="170" t="s">
        <v>8</v>
      </c>
      <c r="G24" s="170" t="s">
        <v>9</v>
      </c>
      <c r="H24" s="170" t="s">
        <v>10</v>
      </c>
      <c r="I24" s="170" t="s">
        <v>11</v>
      </c>
      <c r="J24" s="170" t="s">
        <v>12</v>
      </c>
      <c r="K24" s="170" t="s">
        <v>13</v>
      </c>
      <c r="L24" s="170" t="s">
        <v>14</v>
      </c>
      <c r="M24" s="170" t="s">
        <v>15</v>
      </c>
      <c r="N24" s="171" t="s">
        <v>16</v>
      </c>
    </row>
    <row r="25" spans="2:14" ht="18.75" customHeight="1" x14ac:dyDescent="0.3">
      <c r="B25" s="160" t="s">
        <v>27</v>
      </c>
      <c r="C25" s="161">
        <v>75.300842446667644</v>
      </c>
      <c r="D25" s="161">
        <v>73.272674550159962</v>
      </c>
      <c r="E25" s="161">
        <v>70.76858606914098</v>
      </c>
      <c r="F25" s="161">
        <v>82.305467816475954</v>
      </c>
      <c r="G25" s="161">
        <v>78.149822143015712</v>
      </c>
      <c r="H25" s="161">
        <v>72.354840531946422</v>
      </c>
      <c r="I25" s="161">
        <v>71.762171621635204</v>
      </c>
      <c r="J25" s="161">
        <v>69.633046040344638</v>
      </c>
      <c r="K25" s="161">
        <v>70.603947413230145</v>
      </c>
      <c r="L25" s="161">
        <v>67.741656579567689</v>
      </c>
      <c r="M25" s="161">
        <v>66.586346795111368</v>
      </c>
      <c r="N25" s="162">
        <v>67.663156101176099</v>
      </c>
    </row>
    <row r="26" spans="2:14" ht="18.75" customHeight="1" x14ac:dyDescent="0.3">
      <c r="B26" s="163" t="s">
        <v>28</v>
      </c>
      <c r="C26" s="164">
        <v>52.685783342421402</v>
      </c>
      <c r="D26" s="164">
        <v>52.685783342421402</v>
      </c>
      <c r="E26" s="164">
        <v>52.548984975331813</v>
      </c>
      <c r="F26" s="164">
        <v>50.451229791982996</v>
      </c>
      <c r="G26" s="164">
        <v>50.847947841794486</v>
      </c>
      <c r="H26" s="164">
        <v>53.782717820224534</v>
      </c>
      <c r="I26" s="164">
        <v>55.266545161038685</v>
      </c>
      <c r="J26" s="164">
        <v>55.468826506887893</v>
      </c>
      <c r="K26" s="164">
        <v>54.680468245469029</v>
      </c>
      <c r="L26" s="164">
        <v>53.981238343483469</v>
      </c>
      <c r="M26" s="164">
        <v>53.780037859718412</v>
      </c>
      <c r="N26" s="153">
        <v>52.073394242867934</v>
      </c>
    </row>
    <row r="28" spans="2:14" x14ac:dyDescent="0.3">
      <c r="B28" s="172" t="s">
        <v>30</v>
      </c>
    </row>
    <row r="29" spans="2:14" x14ac:dyDescent="0.3">
      <c r="B29" s="172" t="s">
        <v>31</v>
      </c>
    </row>
  </sheetData>
  <mergeCells count="1">
    <mergeCell ref="B6: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TRAFİK</vt:lpstr>
      <vt:lpstr>KARBON EMİSYONU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cp:lastPrinted>2021-08-02T13:44:36Z</cp:lastPrinted>
  <dcterms:created xsi:type="dcterms:W3CDTF">2021-07-14T09:15:33Z</dcterms:created>
  <dcterms:modified xsi:type="dcterms:W3CDTF">2024-11-13T20:14:30Z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2021-08-02T13:44:09Z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fc64eb76-f368-4371-a897-e58b6d47e32d</vt:lpwstr>
  </property>
  <property fmtid="{D5CDD505-2E9C-101B-9397-08002B2CF9AE}" pid="8" name="MSIP_Label_4e81185a-18f4-43e2-9a16-2c1d52993122_ContentBits">
    <vt:lpwstr>2</vt:lpwstr>
  </property>
</Properties>
</file>